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ONG TERM FOOD STORAGE " sheetId="1" r:id="rId4"/>
    <sheet name="PANTRY STORAGE CHECKLIST" sheetId="2" r:id="rId5"/>
  </sheets>
</workbook>
</file>

<file path=xl/sharedStrings.xml><?xml version="1.0" encoding="utf-8"?>
<sst xmlns="http://schemas.openxmlformats.org/spreadsheetml/2006/main" uniqueCount="209">
  <si>
    <t>LONG TERM FOOD STORAGE INVENTORY</t>
  </si>
  <si>
    <t>from melskitchencafe.com</t>
  </si>
  <si>
    <t>CHANGE THE NUMBERS IN THE GREEN BOXES (# OF MONTHS/# OF FAMILY MEMBERS)</t>
  </si>
  <si>
    <t>UPDATED: 5/2020</t>
  </si>
  <si>
    <t>TO CHANGE THE NUMBERS IN THE SPREADSHEET TO YOUR FAMILY</t>
  </si>
  <si>
    <t>NUMBER OF MONTHS:</t>
  </si>
  <si>
    <t>THE COLUMNS WITH AN * ARE THE ONES THAT YOU SHOULD CHANGE BASED ON YOUR PREFERENCES/WHAT YOU HAVE ON HAND</t>
  </si>
  <si>
    <t>NUMBER OF FAMILY MEMBERS:</t>
  </si>
  <si>
    <t>Adults</t>
  </si>
  <si>
    <t>(12 and older)</t>
  </si>
  <si>
    <t>THE “UNITS” COLUMN INDICATES HOW MUCH YOU CURRENTLY HAVE</t>
  </si>
  <si>
    <t>Child</t>
  </si>
  <si>
    <t>(11 and younger)</t>
  </si>
  <si>
    <t>THE % COLUMN INDICATES HOW MUCH OF THAT FOOD YOU WANT TO TAKE UP THE TOTAL PERCENTAGE YOU NEED</t>
  </si>
  <si>
    <t>I.E. FOR THE GRAINS CATEGORY, WHEAT ACCOUNTS FOR 48% (YOU CAN LOWER OR RAISE THAT % BASED ON HOW YOU USE WHEAT</t>
  </si>
  <si>
    <t>GRAINS</t>
  </si>
  <si>
    <t xml:space="preserve">Goal: </t>
  </si>
  <si>
    <t>lbs</t>
  </si>
  <si>
    <t>CURRENT AMOUNT</t>
  </si>
  <si>
    <t>POUNDS</t>
  </si>
  <si>
    <t>* UNITS</t>
  </si>
  <si>
    <t>STORAGE FORM</t>
  </si>
  <si>
    <t>GOAL AMOUNT (LBS)</t>
  </si>
  <si>
    <t>AMT NEEDED (CANS/BUCKETS)</t>
  </si>
  <si>
    <t>AMT NEEDED (LBS)</t>
  </si>
  <si>
    <t>WT PER UNIT (LBS)</t>
  </si>
  <si>
    <t>* % OF TOTAL WEIGHT</t>
  </si>
  <si>
    <t>SOURCE</t>
  </si>
  <si>
    <t>WHEAT</t>
  </si>
  <si>
    <t xml:space="preserve"> #10 can</t>
  </si>
  <si>
    <t>5 gallon bucket</t>
  </si>
  <si>
    <t>WHEAT GLUTEN</t>
  </si>
  <si>
    <t>#10 can</t>
  </si>
  <si>
    <t>WHITE FLOUR</t>
  </si>
  <si>
    <t>CORN MEAL</t>
  </si>
  <si>
    <t>ROLLED OATS</t>
  </si>
  <si>
    <t xml:space="preserve">                       </t>
  </si>
  <si>
    <t>STEEL CUT OATS</t>
  </si>
  <si>
    <t>WHITE RICE</t>
  </si>
  <si>
    <t xml:space="preserve">                 </t>
  </si>
  <si>
    <t>BROWN RICE</t>
  </si>
  <si>
    <t>ELBOW MACARONI</t>
  </si>
  <si>
    <t>SPAGHETTI</t>
  </si>
  <si>
    <t xml:space="preserve">EGG NOODLES </t>
  </si>
  <si>
    <t>BARLEY</t>
  </si>
  <si>
    <t>QUINOA</t>
  </si>
  <si>
    <t>TOTAL:</t>
  </si>
  <si>
    <t>LEGUMES</t>
  </si>
  <si>
    <t xml:space="preserve">DRY PINTO BEANS </t>
  </si>
  <si>
    <t>DRY BLACK BEANS</t>
  </si>
  <si>
    <t>DRY WHITE BEANS</t>
  </si>
  <si>
    <t>LENTILS</t>
  </si>
  <si>
    <t>FATS AND OILS</t>
  </si>
  <si>
    <t>AVOCADO OIL</t>
  </si>
  <si>
    <t>Gallons</t>
  </si>
  <si>
    <t>OLIVE OIL</t>
  </si>
  <si>
    <t>COCONUT OIL</t>
  </si>
  <si>
    <t>PEANUT BUTTER</t>
  </si>
  <si>
    <t>Jars</t>
  </si>
  <si>
    <t>DAIRY</t>
  </si>
  <si>
    <t>Goal:</t>
  </si>
  <si>
    <t>NONFAT DRY MILK</t>
  </si>
  <si>
    <t xml:space="preserve">FREEZE DRIED YOGURT BITES </t>
  </si>
  <si>
    <t>SUGAR/SWEETENERS</t>
  </si>
  <si>
    <t>WHITE SUGAR</t>
  </si>
  <si>
    <t>BROWN SUGAR</t>
  </si>
  <si>
    <t>HONEY</t>
  </si>
  <si>
    <t>5 lb bucket</t>
  </si>
  <si>
    <t>MAPLE SYRUP</t>
  </si>
  <si>
    <t>20-ounce container</t>
  </si>
  <si>
    <t>JAMS OR PRESERVES</t>
  </si>
  <si>
    <t>pints</t>
  </si>
  <si>
    <t>SALT</t>
  </si>
  <si>
    <t>LEAVENING/MISC</t>
  </si>
  <si>
    <t>DRY YEAST</t>
  </si>
  <si>
    <t>1 lb packages</t>
  </si>
  <si>
    <t>BAKING SODA</t>
  </si>
  <si>
    <t>BAKING POWDER</t>
  </si>
  <si>
    <t>VINEGAR</t>
  </si>
  <si>
    <t>gallon</t>
  </si>
  <si>
    <t>1 gallon = 8 pounds</t>
  </si>
  <si>
    <t>EGG POWDER</t>
  </si>
  <si>
    <t>CORNSTARCH</t>
  </si>
  <si>
    <t>FRUITS/VEGETABLES</t>
  </si>
  <si>
    <t>GOAL AMOUNT (UNIT)</t>
  </si>
  <si>
    <t>Applesauce</t>
  </si>
  <si>
    <t>quarts</t>
  </si>
  <si>
    <t>Strawberries  6.2 OUNCES</t>
  </si>
  <si>
    <t>Apple Slices   14 OUNCES</t>
  </si>
  <si>
    <t>Peaches   ,39 LBS</t>
  </si>
  <si>
    <t>Raspberries  .52 LBS</t>
  </si>
  <si>
    <t>Blueberries  10.7 ounces</t>
  </si>
  <si>
    <t>Pineapple</t>
  </si>
  <si>
    <t>pantry cans</t>
  </si>
  <si>
    <t>Mandarin Oranges</t>
  </si>
  <si>
    <t>Celery   29 LBS</t>
  </si>
  <si>
    <t>Carrots</t>
  </si>
  <si>
    <t>Peas   1.2 LBS</t>
  </si>
  <si>
    <t>Spinach  .4 lbs</t>
  </si>
  <si>
    <t>Corn   1 lbs</t>
  </si>
  <si>
    <t>Green Beans   5.3 ounces</t>
  </si>
  <si>
    <t>Diced Tomatoes</t>
  </si>
  <si>
    <t>Tomato Sauce</t>
  </si>
  <si>
    <t>Tomato Paste</t>
  </si>
  <si>
    <t>Pantry Storage Checklist</t>
  </si>
  <si>
    <t>3 Month Supply</t>
  </si>
  <si>
    <t>Item</t>
  </si>
  <si>
    <t>Size (of can/box)</t>
  </si>
  <si>
    <t>Goal</t>
  </si>
  <si>
    <t>Current Amount</t>
  </si>
  <si>
    <t xml:space="preserve"># Needed </t>
  </si>
  <si>
    <t>TOMATOES</t>
  </si>
  <si>
    <t>Diced tomatoes</t>
  </si>
  <si>
    <t>Tomato sauce</t>
  </si>
  <si>
    <t>Tomato paste</t>
  </si>
  <si>
    <t>Crushed tomatoes</t>
  </si>
  <si>
    <t>BEANS</t>
  </si>
  <si>
    <t>White beans</t>
  </si>
  <si>
    <t>Black beans</t>
  </si>
  <si>
    <t>Pinto beans</t>
  </si>
  <si>
    <t>FRUIT</t>
  </si>
  <si>
    <t>Mandarin oranges</t>
  </si>
  <si>
    <t>Pineapple chunks</t>
  </si>
  <si>
    <t>DAIRY/NON-DAIRY</t>
  </si>
  <si>
    <t>Evaporated milk</t>
  </si>
  <si>
    <t>Sweet. condensed milk</t>
  </si>
  <si>
    <t>Coconut milk</t>
  </si>
  <si>
    <t>OIL/VINEGAR</t>
  </si>
  <si>
    <t>Avocado oil</t>
  </si>
  <si>
    <t>Olive oil</t>
  </si>
  <si>
    <t>Coconut oil</t>
  </si>
  <si>
    <t>Vegetable oil</t>
  </si>
  <si>
    <t>Red wine vinegar</t>
  </si>
  <si>
    <t>Apple cider vinegar</t>
  </si>
  <si>
    <t>Rice vinegar</t>
  </si>
  <si>
    <t>White vinegar</t>
  </si>
  <si>
    <t>CONDIMENTS/SPREADS</t>
  </si>
  <si>
    <t>Black olives</t>
  </si>
  <si>
    <t>Peanut butter</t>
  </si>
  <si>
    <t>Yellow mustard</t>
  </si>
  <si>
    <t>Dijon mustard</t>
  </si>
  <si>
    <t>Mayo</t>
  </si>
  <si>
    <t>Ketchup</t>
  </si>
  <si>
    <t>BBQ sauce</t>
  </si>
  <si>
    <t>PASTA/RICE/QUINOA</t>
  </si>
  <si>
    <t>Penne</t>
  </si>
  <si>
    <t>Spaghetti</t>
  </si>
  <si>
    <t>Egg noodles</t>
  </si>
  <si>
    <t>White rice (jasmine/basmati)</t>
  </si>
  <si>
    <t>Brown rice</t>
  </si>
  <si>
    <t>Quinoa</t>
  </si>
  <si>
    <t>BAKING</t>
  </si>
  <si>
    <t>Chocolate chips</t>
  </si>
  <si>
    <t>Shredded coconut</t>
  </si>
  <si>
    <t>Pecans</t>
  </si>
  <si>
    <t>Almonds - sliced</t>
  </si>
  <si>
    <t>Almonds - slivered</t>
  </si>
  <si>
    <t>Almonds - whole</t>
  </si>
  <si>
    <t>Baking powder</t>
  </si>
  <si>
    <t>Baking soda</t>
  </si>
  <si>
    <t>Yeast</t>
  </si>
  <si>
    <t>Vanilla extract</t>
  </si>
  <si>
    <t>Granulated sugar</t>
  </si>
  <si>
    <t>Brown sugar</t>
  </si>
  <si>
    <t>Honey</t>
  </si>
  <si>
    <t>Maple syrup</t>
  </si>
  <si>
    <t>Old-fashioned rolled oats</t>
  </si>
  <si>
    <t>Quick oats</t>
  </si>
  <si>
    <t>Steel cut oats</t>
  </si>
  <si>
    <t>All-purpose flour</t>
  </si>
  <si>
    <t>White wheat berries</t>
  </si>
  <si>
    <t>Tapioca flour</t>
  </si>
  <si>
    <t>Cornmeal</t>
  </si>
  <si>
    <t>Cocoa powder</t>
  </si>
  <si>
    <t>MISC</t>
  </si>
  <si>
    <t>Cereal</t>
  </si>
  <si>
    <t>Jam/jelly</t>
  </si>
  <si>
    <t>Chicken broth</t>
  </si>
  <si>
    <t>SNACKS</t>
  </si>
  <si>
    <t>Pretzels</t>
  </si>
  <si>
    <t>Granola bars</t>
  </si>
  <si>
    <t>Crackers</t>
  </si>
  <si>
    <t>SPICES</t>
  </si>
  <si>
    <t>Coarse kosher salt</t>
  </si>
  <si>
    <t>Table salt</t>
  </si>
  <si>
    <t>Black pepper</t>
  </si>
  <si>
    <t>Oregano</t>
  </si>
  <si>
    <t>Basil</t>
  </si>
  <si>
    <t>Thyme</t>
  </si>
  <si>
    <t>Parsley</t>
  </si>
  <si>
    <t>Dill</t>
  </si>
  <si>
    <t>Chives</t>
  </si>
  <si>
    <t>Bay leaves</t>
  </si>
  <si>
    <t>Coriander</t>
  </si>
  <si>
    <t>Cumin</t>
  </si>
  <si>
    <t>Chili powder</t>
  </si>
  <si>
    <t>Cayenne pepper</t>
  </si>
  <si>
    <t>Smoked paprika</t>
  </si>
  <si>
    <t>Sweet paprika</t>
  </si>
  <si>
    <t>Nutmeg</t>
  </si>
  <si>
    <t>Allspice</t>
  </si>
  <si>
    <t>Cinnamon</t>
  </si>
  <si>
    <t>Cloves</t>
  </si>
  <si>
    <t>Cardamom</t>
  </si>
  <si>
    <t>Garlic powder</t>
  </si>
  <si>
    <t>Onion powder</t>
  </si>
  <si>
    <t>Ground mustard</t>
  </si>
  <si>
    <t>Poppy seeds</t>
  </si>
  <si>
    <t>Sesame seeds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</si>
</sst>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%"/>
  </numFmts>
  <fonts count="13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0"/>
      <color indexed="8"/>
      <name val="Arial"/>
    </font>
    <font>
      <sz val="10"/>
      <color indexed="11"/>
      <name val="Arial"/>
    </font>
    <font>
      <i val="1"/>
      <sz val="10"/>
      <color indexed="8"/>
      <name val="Arial"/>
    </font>
    <font>
      <b val="1"/>
      <i val="1"/>
      <sz val="10"/>
      <color indexed="8"/>
      <name val="Arial"/>
    </font>
    <font>
      <sz val="10"/>
      <color indexed="12"/>
      <name val="Arial"/>
    </font>
    <font>
      <sz val="10"/>
      <color indexed="14"/>
      <name val="Arial"/>
    </font>
    <font>
      <sz val="10"/>
      <color indexed="8"/>
      <name val="Helvetica Neue"/>
    </font>
    <font>
      <b val="1"/>
      <sz val="16"/>
      <color indexed="8"/>
      <name val="Helvetica Neue"/>
    </font>
    <font>
      <i val="1"/>
      <sz val="10"/>
      <color indexed="8"/>
      <name val="Helvetica Neue"/>
    </font>
    <font>
      <b val="1"/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1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5"/>
      </bottom>
      <diagonal/>
    </border>
    <border>
      <left style="medium">
        <color indexed="15"/>
      </left>
      <right style="thin">
        <color indexed="10"/>
      </right>
      <top style="medium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5"/>
      </top>
      <bottom style="thin">
        <color indexed="10"/>
      </bottom>
      <diagonal/>
    </border>
    <border>
      <left style="thin">
        <color indexed="10"/>
      </left>
      <right style="medium">
        <color indexed="15"/>
      </right>
      <top style="medium">
        <color indexed="15"/>
      </top>
      <bottom style="thin">
        <color indexed="10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thin">
        <color indexed="10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5"/>
      </right>
      <top style="thin">
        <color indexed="10"/>
      </top>
      <bottom style="thin">
        <color indexed="10"/>
      </bottom>
      <diagonal/>
    </border>
    <border>
      <left style="medium">
        <color indexed="15"/>
      </left>
      <right style="medium">
        <color indexed="15"/>
      </right>
      <top style="thin">
        <color indexed="10"/>
      </top>
      <bottom style="thin">
        <color indexed="10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thin">
        <color indexed="17"/>
      </bottom>
      <diagonal/>
    </border>
    <border>
      <left style="medium">
        <color indexed="15"/>
      </left>
      <right style="thin">
        <color indexed="10"/>
      </right>
      <top style="thin">
        <color indexed="17"/>
      </top>
      <bottom style="thin">
        <color indexed="10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medium">
        <color indexed="15"/>
      </bottom>
      <diagonal/>
    </border>
    <border>
      <left style="thin">
        <color indexed="10"/>
      </left>
      <right style="medium">
        <color indexed="15"/>
      </right>
      <top style="thin">
        <color indexed="10"/>
      </top>
      <bottom style="medium">
        <color indexed="15"/>
      </bottom>
      <diagonal/>
    </border>
    <border>
      <left style="medium">
        <color indexed="15"/>
      </left>
      <right style="medium">
        <color indexed="15"/>
      </right>
      <top style="thin">
        <color indexed="10"/>
      </top>
      <bottom style="medium">
        <color indexed="15"/>
      </bottom>
      <diagonal/>
    </border>
    <border>
      <left style="thin">
        <color indexed="10"/>
      </left>
      <right style="thin">
        <color indexed="10"/>
      </right>
      <top style="medium">
        <color indexed="15"/>
      </top>
      <bottom style="medium">
        <color indexed="15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19"/>
      </left>
      <right style="thin">
        <color indexed="19"/>
      </right>
      <top>
        <color indexed="8"/>
      </top>
      <bottom style="thin">
        <color indexed="20"/>
      </bottom>
      <diagonal/>
    </border>
    <border>
      <left style="thin">
        <color indexed="19"/>
      </left>
      <right style="thin">
        <color indexed="20"/>
      </right>
      <top style="thin">
        <color indexed="20"/>
      </top>
      <bottom style="thin">
        <color indexed="19"/>
      </bottom>
      <diagonal/>
    </border>
    <border>
      <left style="thin">
        <color indexed="20"/>
      </left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19"/>
      </left>
      <right style="thin">
        <color indexed="20"/>
      </right>
      <top style="thin">
        <color indexed="19"/>
      </top>
      <bottom style="thin">
        <color indexed="19"/>
      </bottom>
      <diagonal/>
    </border>
    <border>
      <left style="thin">
        <color indexed="20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1" fontId="4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0" fontId="6" fillId="2" borderId="1" applyNumberFormat="0" applyFont="1" applyFill="1" applyBorder="1" applyAlignment="1" applyProtection="0">
      <alignment vertical="bottom"/>
    </xf>
    <xf numFmtId="49" fontId="7" fillId="2" borderId="1" applyNumberFormat="1" applyFont="1" applyFill="1" applyBorder="1" applyAlignment="1" applyProtection="0">
      <alignment vertical="bottom"/>
    </xf>
    <xf numFmtId="9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1" fontId="0" fillId="3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horizontal="right" vertical="bottom"/>
    </xf>
    <xf numFmtId="0" fontId="3" fillId="2" borderId="2" applyNumberFormat="0" applyFont="1" applyFill="1" applyBorder="1" applyAlignment="1" applyProtection="0">
      <alignment vertical="bottom"/>
    </xf>
    <xf numFmtId="1" fontId="0" fillId="2" borderId="2" applyNumberFormat="1" applyFont="1" applyFill="1" applyBorder="1" applyAlignment="1" applyProtection="0">
      <alignment horizontal="right" vertical="bottom"/>
    </xf>
    <xf numFmtId="0" fontId="0" fillId="2" borderId="2" applyNumberFormat="0" applyFont="1" applyFill="1" applyBorder="1" applyAlignment="1" applyProtection="0">
      <alignment vertical="bottom"/>
    </xf>
    <xf numFmtId="1" fontId="0" fillId="2" borderId="2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1" fontId="0" borderId="2" applyNumberFormat="1" applyFont="1" applyFill="0" applyBorder="1" applyAlignment="1" applyProtection="0">
      <alignment vertical="bottom"/>
    </xf>
    <xf numFmtId="9" fontId="0" fillId="2" borderId="2" applyNumberFormat="1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vertical="bottom"/>
    </xf>
    <xf numFmtId="1" fontId="0" fillId="2" borderId="4" applyNumberFormat="1" applyFont="1" applyFill="1" applyBorder="1" applyAlignment="1" applyProtection="0">
      <alignment horizontal="right" vertical="bottom"/>
    </xf>
    <xf numFmtId="0" fontId="0" fillId="2" borderId="4" applyNumberFormat="0" applyFont="1" applyFill="1" applyBorder="1" applyAlignment="1" applyProtection="0">
      <alignment vertical="bottom"/>
    </xf>
    <xf numFmtId="1" fontId="0" fillId="2" borderId="4" applyNumberFormat="1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1" fontId="0" borderId="4" applyNumberFormat="1" applyFont="1" applyFill="0" applyBorder="1" applyAlignment="1" applyProtection="0">
      <alignment vertical="bottom"/>
    </xf>
    <xf numFmtId="9" fontId="0" fillId="2" borderId="5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5" fillId="4" borderId="7" applyNumberFormat="1" applyFont="1" applyFill="1" applyBorder="1" applyAlignment="1" applyProtection="0">
      <alignment horizontal="right" vertical="bottom"/>
    </xf>
    <xf numFmtId="1" fontId="0" fillId="4" borderId="1" applyNumberFormat="1" applyFont="1" applyFill="1" applyBorder="1" applyAlignment="1" applyProtection="0">
      <alignment horizontal="right" vertical="bottom"/>
    </xf>
    <xf numFmtId="49" fontId="0" fillId="4" borderId="1" applyNumberFormat="1" applyFont="1" applyFill="1" applyBorder="1" applyAlignment="1" applyProtection="0">
      <alignment vertical="bottom"/>
    </xf>
    <xf numFmtId="9" fontId="0" fillId="2" borderId="8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 wrapText="1"/>
    </xf>
    <xf numFmtId="0" fontId="3" fillId="2" borderId="1" applyNumberFormat="0" applyFont="1" applyFill="1" applyBorder="1" applyAlignment="1" applyProtection="0">
      <alignment horizontal="center" vertical="bottom"/>
    </xf>
    <xf numFmtId="0" fontId="3" borderId="1" applyNumberFormat="0" applyFont="1" applyFill="0" applyBorder="1" applyAlignment="1" applyProtection="0">
      <alignment horizontal="center" vertical="bottom" wrapText="1"/>
    </xf>
    <xf numFmtId="0" fontId="3" borderId="1" applyNumberFormat="0" applyFont="1" applyFill="0" applyBorder="1" applyAlignment="1" applyProtection="0">
      <alignment horizontal="center" vertical="bottom"/>
    </xf>
    <xf numFmtId="9" fontId="3" fillId="2" borderId="8" applyNumberFormat="1" applyFont="1" applyFill="1" applyBorder="1" applyAlignment="1" applyProtection="0">
      <alignment horizontal="center" vertical="bottom"/>
    </xf>
    <xf numFmtId="0" fontId="3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49" fontId="3" borderId="1" applyNumberFormat="1" applyFont="1" applyFill="0" applyBorder="1" applyAlignment="1" applyProtection="0">
      <alignment horizontal="center" vertical="bottom" wrapText="1"/>
    </xf>
    <xf numFmtId="49" fontId="3" borderId="1" applyNumberFormat="1" applyFont="1" applyFill="0" applyBorder="1" applyAlignment="1" applyProtection="0">
      <alignment horizontal="center" vertical="bottom"/>
    </xf>
    <xf numFmtId="49" fontId="3" fillId="2" borderId="8" applyNumberFormat="1" applyFont="1" applyFill="1" applyBorder="1" applyAlignment="1" applyProtection="0">
      <alignment horizontal="center" vertical="bottom" wrapText="1"/>
    </xf>
    <xf numFmtId="49" fontId="3" fillId="2" borderId="9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borderId="1" applyNumberFormat="0" applyFont="1" applyFill="0" applyBorder="1" applyAlignment="1" applyProtection="0">
      <alignment horizontal="center" vertical="bottom"/>
    </xf>
    <xf numFmtId="1" fontId="0" borderId="1" applyNumberFormat="1" applyFont="1" applyFill="0" applyBorder="1" applyAlignment="1" applyProtection="0">
      <alignment horizontal="center" vertical="bottom"/>
    </xf>
    <xf numFmtId="9" fontId="0" fillId="2" borderId="8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0" fontId="0" borderId="1" applyNumberFormat="1" applyFont="1" applyFill="0" applyBorder="1" applyAlignment="1" applyProtection="0">
      <alignment horizontal="center" vertical="bottom"/>
    </xf>
    <xf numFmtId="59" fontId="0" fillId="2" borderId="8" applyNumberFormat="1" applyFont="1" applyFill="1" applyBorder="1" applyAlignment="1" applyProtection="0">
      <alignment horizontal="center" vertical="bottom"/>
    </xf>
    <xf numFmtId="1" fontId="0" fillId="2" borderId="9" applyNumberFormat="1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vertical="bottom"/>
    </xf>
    <xf numFmtId="1" fontId="0" fillId="2" borderId="2" applyNumberFormat="1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horizontal="center" vertical="bottom"/>
    </xf>
    <xf numFmtId="49" fontId="0" fillId="4" borderId="2" applyNumberFormat="1" applyFont="1" applyFill="1" applyBorder="1" applyAlignment="1" applyProtection="0">
      <alignment horizontal="right" vertical="bottom"/>
    </xf>
    <xf numFmtId="1" fontId="0" fillId="4" borderId="2" applyNumberFormat="1" applyFont="1" applyFill="1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horizontal="center" vertical="bottom"/>
    </xf>
    <xf numFmtId="1" fontId="0" borderId="2" applyNumberFormat="1" applyFont="1" applyFill="0" applyBorder="1" applyAlignment="1" applyProtection="0">
      <alignment horizontal="center" vertical="bottom"/>
    </xf>
    <xf numFmtId="9" fontId="0" fillId="2" borderId="13" applyNumberFormat="1" applyFont="1" applyFill="1" applyBorder="1" applyAlignment="1" applyProtection="0">
      <alignment horizontal="center" vertical="bottom"/>
    </xf>
    <xf numFmtId="1" fontId="0" fillId="2" borderId="14" applyNumberFormat="1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1" fontId="0" fillId="2" borderId="15" applyNumberFormat="1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horizontal="center" vertical="bottom"/>
    </xf>
    <xf numFmtId="0" fontId="0" borderId="15" applyNumberFormat="0" applyFont="1" applyFill="0" applyBorder="1" applyAlignment="1" applyProtection="0">
      <alignment horizontal="center" vertical="bottom"/>
    </xf>
    <xf numFmtId="1" fontId="0" borderId="15" applyNumberFormat="1" applyFont="1" applyFill="0" applyBorder="1" applyAlignment="1" applyProtection="0">
      <alignment horizontal="center" vertical="bottom"/>
    </xf>
    <xf numFmtId="9" fontId="0" fillId="2" borderId="15" applyNumberFormat="1" applyFont="1" applyFill="1" applyBorder="1" applyAlignment="1" applyProtection="0">
      <alignment horizontal="center" vertical="bottom"/>
    </xf>
    <xf numFmtId="1" fontId="0" fillId="2" borderId="4" applyNumberFormat="1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1" fontId="0" borderId="4" applyNumberFormat="1" applyFont="1" applyFill="0" applyBorder="1" applyAlignment="1" applyProtection="0">
      <alignment horizontal="center" vertical="bottom"/>
    </xf>
    <xf numFmtId="9" fontId="0" fillId="2" borderId="5" applyNumberFormat="1" applyFont="1" applyFill="1" applyBorder="1" applyAlignment="1" applyProtection="0">
      <alignment horizontal="center" vertical="bottom"/>
    </xf>
    <xf numFmtId="1" fontId="0" fillId="2" borderId="6" applyNumberFormat="1" applyFont="1" applyFill="1" applyBorder="1" applyAlignment="1" applyProtection="0">
      <alignment horizontal="center" vertical="bottom"/>
    </xf>
    <xf numFmtId="49" fontId="0" fillId="4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bottom"/>
    </xf>
    <xf numFmtId="0" fontId="3" fillId="2" borderId="15" applyNumberFormat="0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center" vertical="bottom"/>
    </xf>
    <xf numFmtId="9" fontId="3" fillId="2" borderId="15" applyNumberFormat="1" applyFont="1" applyFill="1" applyBorder="1" applyAlignment="1" applyProtection="0">
      <alignment horizontal="center" vertical="bottom"/>
    </xf>
    <xf numFmtId="1" fontId="3" fillId="2" borderId="15" applyNumberFormat="1" applyFont="1" applyFill="1" applyBorder="1" applyAlignment="1" applyProtection="0">
      <alignment horizontal="center" vertical="bottom"/>
    </xf>
    <xf numFmtId="9" fontId="3" fillId="2" borderId="5" applyNumberFormat="1" applyFont="1" applyFill="1" applyBorder="1" applyAlignment="1" applyProtection="0">
      <alignment horizontal="center" vertical="bottom"/>
    </xf>
    <xf numFmtId="1" fontId="3" fillId="2" borderId="6" applyNumberFormat="1" applyFont="1" applyFill="1" applyBorder="1" applyAlignment="1" applyProtection="0">
      <alignment horizontal="center" vertical="bottom"/>
    </xf>
    <xf numFmtId="0" fontId="0" fillId="4" borderId="2" applyNumberFormat="0" applyFont="1" applyFill="1" applyBorder="1" applyAlignment="1" applyProtection="0">
      <alignment horizontal="right" vertical="bottom"/>
    </xf>
    <xf numFmtId="0" fontId="0" fillId="2" borderId="14" applyNumberFormat="0" applyFont="1" applyFill="1" applyBorder="1" applyAlignment="1" applyProtection="0">
      <alignment horizontal="center" vertical="bottom"/>
    </xf>
    <xf numFmtId="0" fontId="9" applyNumberFormat="1" applyFont="1" applyFill="0" applyBorder="0" applyAlignment="1" applyProtection="0">
      <alignment vertical="top" wrapText="1"/>
    </xf>
    <xf numFmtId="0" fontId="10" applyNumberFormat="0" applyFont="1" applyFill="0" applyBorder="0" applyAlignment="1" applyProtection="0">
      <alignment horizontal="center" vertical="center"/>
    </xf>
    <xf numFmtId="49" fontId="11" borderId="16" applyNumberFormat="1" applyFont="1" applyFill="0" applyBorder="1" applyAlignment="1" applyProtection="0">
      <alignment horizontal="center" vertical="top" wrapText="1"/>
    </xf>
    <xf numFmtId="0" fontId="12" fillId="5" borderId="16" applyNumberFormat="0" applyFont="1" applyFill="1" applyBorder="1" applyAlignment="1" applyProtection="0">
      <alignment vertical="top" wrapText="1"/>
    </xf>
    <xf numFmtId="49" fontId="12" fillId="5" borderId="17" applyNumberFormat="1" applyFont="1" applyFill="1" applyBorder="1" applyAlignment="1" applyProtection="0">
      <alignment vertical="top" wrapText="1"/>
    </xf>
    <xf numFmtId="49" fontId="12" fillId="5" borderId="17" applyNumberFormat="1" applyFont="1" applyFill="1" applyBorder="1" applyAlignment="1" applyProtection="0">
      <alignment horizontal="center" vertical="top" wrapText="1"/>
    </xf>
    <xf numFmtId="49" fontId="12" fillId="6" borderId="18" applyNumberFormat="1" applyFont="1" applyFill="1" applyBorder="1" applyAlignment="1" applyProtection="0">
      <alignment vertical="top" wrapText="1"/>
    </xf>
    <xf numFmtId="0" fontId="9" borderId="19" applyNumberFormat="0" applyFont="1" applyFill="0" applyBorder="1" applyAlignment="1" applyProtection="0">
      <alignment horizontal="center" vertical="top" wrapText="1"/>
    </xf>
    <xf numFmtId="0" fontId="9" borderId="20" applyNumberFormat="0" applyFont="1" applyFill="0" applyBorder="1" applyAlignment="1" applyProtection="0">
      <alignment horizontal="center" vertical="top" wrapText="1"/>
    </xf>
    <xf numFmtId="49" fontId="9" fillId="6" borderId="21" applyNumberFormat="1" applyFont="1" applyFill="1" applyBorder="1" applyAlignment="1" applyProtection="0">
      <alignment vertical="top" wrapText="1"/>
    </xf>
    <xf numFmtId="0" fontId="9" borderId="22" applyNumberFormat="0" applyFont="1" applyFill="0" applyBorder="1" applyAlignment="1" applyProtection="0">
      <alignment horizontal="center" vertical="top" wrapText="1"/>
    </xf>
    <xf numFmtId="0" fontId="9" borderId="23" applyNumberFormat="1" applyFont="1" applyFill="0" applyBorder="1" applyAlignment="1" applyProtection="0">
      <alignment horizontal="center" vertical="top" wrapText="1"/>
    </xf>
    <xf numFmtId="0" fontId="9" borderId="23" applyNumberFormat="0" applyFont="1" applyFill="0" applyBorder="1" applyAlignment="1" applyProtection="0">
      <alignment horizontal="center" vertical="top" wrapText="1"/>
    </xf>
    <xf numFmtId="0" fontId="12" fillId="6" borderId="21" applyNumberFormat="0" applyFont="1" applyFill="1" applyBorder="1" applyAlignment="1" applyProtection="0">
      <alignment vertical="top" wrapText="1"/>
    </xf>
    <xf numFmtId="49" fontId="12" fillId="6" borderId="21" applyNumberFormat="1" applyFont="1" applyFill="1" applyBorder="1" applyAlignment="1" applyProtection="0">
      <alignment vertical="top" wrapText="1"/>
    </xf>
    <xf numFmtId="0" fontId="9" fillId="6" borderId="21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7d7d7d"/>
      <rgbColor rgb="ffdd0806"/>
      <rgbColor rgb="ff0000d4"/>
      <rgbColor rgb="ffcdddac"/>
      <rgbColor rgb="ffff9300"/>
      <rgbColor rgb="ff525252"/>
      <rgbColor rgb="ffdddddd"/>
      <rgbColor rgb="ffaaaaaa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112"/>
  <sheetViews>
    <sheetView workbookViewId="0" showGridLines="0" defaultGridColor="1"/>
  </sheetViews>
  <sheetFormatPr defaultColWidth="8.83333" defaultRowHeight="12" customHeight="1" outlineLevelRow="0" outlineLevelCol="0"/>
  <cols>
    <col min="1" max="1" width="27.1172" style="1" customWidth="1"/>
    <col min="2" max="2" width="10.9531" style="1" customWidth="1"/>
    <col min="3" max="3" width="7.47656" style="1" customWidth="1"/>
    <col min="4" max="4" width="16.8516" style="1" customWidth="1"/>
    <col min="5" max="5" width="20.1328" style="1" customWidth="1"/>
    <col min="6" max="7" width="20.625" style="1" customWidth="1"/>
    <col min="8" max="8" width="18.9766" style="1" customWidth="1"/>
    <col min="9" max="9" width="13.8438" style="1" customWidth="1"/>
    <col min="10" max="10" width="18" style="1" customWidth="1"/>
    <col min="11" max="16384" width="8.85156" style="1" customWidth="1"/>
  </cols>
  <sheetData>
    <row r="1" ht="13.4" customHeight="1">
      <c r="A1" t="s" s="2">
        <v>0</v>
      </c>
      <c r="B1" s="3"/>
      <c r="C1" s="4"/>
      <c r="D1" s="4"/>
      <c r="E1" s="5"/>
      <c r="F1" s="6"/>
      <c r="G1" s="7"/>
      <c r="H1" s="4"/>
      <c r="I1" t="s" s="8">
        <v>1</v>
      </c>
      <c r="J1" s="4"/>
    </row>
    <row r="2" ht="13.4" customHeight="1">
      <c r="A2" s="9"/>
      <c r="B2" s="3"/>
      <c r="C2" s="4"/>
      <c r="D2" s="4"/>
      <c r="E2" t="s" s="10">
        <v>2</v>
      </c>
      <c r="F2" s="4"/>
      <c r="G2" s="4"/>
      <c r="H2" s="4"/>
      <c r="I2" s="11"/>
      <c r="J2" s="4"/>
    </row>
    <row r="3" ht="13.4" customHeight="1">
      <c r="A3" t="s" s="2">
        <v>3</v>
      </c>
      <c r="B3" s="3"/>
      <c r="C3" s="4"/>
      <c r="D3" s="4"/>
      <c r="E3" t="s" s="10">
        <v>4</v>
      </c>
      <c r="F3" s="6"/>
      <c r="G3" s="7"/>
      <c r="H3" s="4"/>
      <c r="I3" s="11"/>
      <c r="J3" s="4"/>
    </row>
    <row r="4" ht="13.4" customHeight="1">
      <c r="A4" s="4"/>
      <c r="B4" s="3"/>
      <c r="C4" s="4"/>
      <c r="D4" s="4"/>
      <c r="E4" s="3"/>
      <c r="F4" s="6"/>
      <c r="G4" s="7"/>
      <c r="H4" s="4"/>
      <c r="I4" s="11"/>
      <c r="J4" s="4"/>
    </row>
    <row r="5" ht="13.4" customHeight="1">
      <c r="A5" t="s" s="12">
        <v>5</v>
      </c>
      <c r="B5" s="13">
        <v>6</v>
      </c>
      <c r="C5" s="4"/>
      <c r="D5" s="4"/>
      <c r="E5" t="s" s="14">
        <v>6</v>
      </c>
      <c r="F5" s="6"/>
      <c r="G5" s="7"/>
      <c r="H5" s="4"/>
      <c r="I5" s="11"/>
      <c r="J5" s="4"/>
    </row>
    <row r="6" ht="13.4" customHeight="1">
      <c r="A6" t="s" s="12">
        <v>7</v>
      </c>
      <c r="B6" s="13">
        <v>2</v>
      </c>
      <c r="C6" t="s" s="12">
        <v>8</v>
      </c>
      <c r="D6" t="s" s="12">
        <v>9</v>
      </c>
      <c r="E6" t="s" s="14">
        <v>10</v>
      </c>
      <c r="F6" s="6"/>
      <c r="G6" s="7"/>
      <c r="H6" s="4"/>
      <c r="I6" s="11"/>
      <c r="J6" s="4"/>
    </row>
    <row r="7" ht="13.4" customHeight="1">
      <c r="A7" s="4"/>
      <c r="B7" s="13">
        <v>5</v>
      </c>
      <c r="C7" t="s" s="12">
        <v>11</v>
      </c>
      <c r="D7" t="s" s="12">
        <v>12</v>
      </c>
      <c r="E7" t="s" s="14">
        <v>13</v>
      </c>
      <c r="F7" s="6"/>
      <c r="G7" s="7"/>
      <c r="H7" s="4"/>
      <c r="I7" s="11"/>
      <c r="J7" s="4"/>
    </row>
    <row r="8" ht="13.4" customHeight="1">
      <c r="A8" s="15"/>
      <c r="B8" s="16"/>
      <c r="C8" s="4"/>
      <c r="D8" s="4"/>
      <c r="E8" t="s" s="14">
        <v>14</v>
      </c>
      <c r="F8" s="6"/>
      <c r="G8" s="7"/>
      <c r="H8" s="4"/>
      <c r="I8" s="11"/>
      <c r="J8" s="4"/>
    </row>
    <row r="9" ht="14" customHeight="1">
      <c r="A9" s="17"/>
      <c r="B9" s="18"/>
      <c r="C9" s="19"/>
      <c r="D9" s="19"/>
      <c r="E9" s="20"/>
      <c r="F9" s="21"/>
      <c r="G9" s="22"/>
      <c r="H9" s="19"/>
      <c r="I9" s="23"/>
      <c r="J9" s="19"/>
    </row>
    <row r="10" ht="14" customHeight="1">
      <c r="A10" t="s" s="24">
        <v>15</v>
      </c>
      <c r="B10" s="25"/>
      <c r="C10" s="26"/>
      <c r="D10" s="26"/>
      <c r="E10" s="27"/>
      <c r="F10" s="28"/>
      <c r="G10" s="29"/>
      <c r="H10" s="26"/>
      <c r="I10" s="30"/>
      <c r="J10" s="31"/>
    </row>
    <row r="11" ht="13.4" customHeight="1">
      <c r="A11" t="s" s="32">
        <v>16</v>
      </c>
      <c r="B11" s="33">
        <f>B5*((B6*36)+(B7*24))</f>
        <v>1152</v>
      </c>
      <c r="C11" t="s" s="34">
        <v>17</v>
      </c>
      <c r="D11" s="4"/>
      <c r="E11" s="3"/>
      <c r="F11" s="6"/>
      <c r="G11" s="7"/>
      <c r="H11" s="4"/>
      <c r="I11" s="35"/>
      <c r="J11" s="36"/>
    </row>
    <row r="12" ht="13.5" customHeight="1">
      <c r="A12" s="37"/>
      <c r="B12" t="s" s="38">
        <v>18</v>
      </c>
      <c r="C12" s="4"/>
      <c r="D12" s="39"/>
      <c r="E12" s="39"/>
      <c r="F12" s="40"/>
      <c r="G12" s="41"/>
      <c r="H12" s="39"/>
      <c r="I12" s="42"/>
      <c r="J12" s="43"/>
    </row>
    <row r="13" ht="24.5" customHeight="1">
      <c r="A13" s="44"/>
      <c r="B13" t="s" s="38">
        <v>19</v>
      </c>
      <c r="C13" t="s" s="38">
        <v>20</v>
      </c>
      <c r="D13" t="s" s="45">
        <v>21</v>
      </c>
      <c r="E13" t="s" s="45">
        <v>22</v>
      </c>
      <c r="F13" t="s" s="46">
        <v>23</v>
      </c>
      <c r="G13" t="s" s="47">
        <v>24</v>
      </c>
      <c r="H13" t="s" s="45">
        <v>25</v>
      </c>
      <c r="I13" t="s" s="48">
        <v>26</v>
      </c>
      <c r="J13" t="s" s="49">
        <v>27</v>
      </c>
    </row>
    <row r="14" ht="13.4" customHeight="1">
      <c r="A14" t="s" s="50">
        <v>28</v>
      </c>
      <c r="B14" s="51">
        <f>C14*H14</f>
        <v>66</v>
      </c>
      <c r="C14" s="52">
        <v>12</v>
      </c>
      <c r="D14" t="s" s="53">
        <v>29</v>
      </c>
      <c r="E14" s="51"/>
      <c r="F14" s="54"/>
      <c r="G14" s="55"/>
      <c r="H14" s="52">
        <v>5.5</v>
      </c>
      <c r="I14" s="56"/>
      <c r="J14" s="57"/>
    </row>
    <row r="15" ht="13.4" customHeight="1">
      <c r="A15" s="58"/>
      <c r="B15" s="51">
        <f>C15*H15</f>
        <v>165</v>
      </c>
      <c r="C15" s="52">
        <v>5</v>
      </c>
      <c r="D15" t="s" s="53">
        <v>30</v>
      </c>
      <c r="E15" s="51">
        <f>B11*I15</f>
        <v>552.96</v>
      </c>
      <c r="F15" s="59">
        <f>G15/H15</f>
        <v>-9.756363636363639</v>
      </c>
      <c r="G15" s="55">
        <f>SUM(B14:B15)-(E14:E15)</f>
        <v>-321.96</v>
      </c>
      <c r="H15" s="52">
        <v>33</v>
      </c>
      <c r="I15" s="56">
        <v>0.48</v>
      </c>
      <c r="J15" s="57"/>
    </row>
    <row r="16" ht="13.4" customHeight="1">
      <c r="A16" t="s" s="50">
        <v>31</v>
      </c>
      <c r="B16" s="51">
        <f>C16*H16</f>
        <v>4</v>
      </c>
      <c r="C16" s="52">
        <v>1</v>
      </c>
      <c r="D16" t="s" s="53">
        <v>32</v>
      </c>
      <c r="E16" s="51">
        <f>B11*I16</f>
        <v>4.608</v>
      </c>
      <c r="F16" s="59">
        <f>G16/H16</f>
        <v>-0.152</v>
      </c>
      <c r="G16" s="55">
        <f>B16-E16</f>
        <v>-0.608</v>
      </c>
      <c r="H16" s="52">
        <v>4</v>
      </c>
      <c r="I16" s="60">
        <v>0.004</v>
      </c>
      <c r="J16" s="57"/>
    </row>
    <row r="17" ht="15" customHeight="1">
      <c r="A17" t="s" s="50">
        <v>33</v>
      </c>
      <c r="B17" s="51">
        <f>C17*H17</f>
        <v>20</v>
      </c>
      <c r="C17" s="52">
        <v>5</v>
      </c>
      <c r="D17" t="s" s="53">
        <v>29</v>
      </c>
      <c r="E17" s="51"/>
      <c r="F17" s="54"/>
      <c r="G17" s="55"/>
      <c r="H17" s="52">
        <v>4</v>
      </c>
      <c r="I17" s="56"/>
      <c r="J17" s="57"/>
    </row>
    <row r="18" ht="13.4" customHeight="1">
      <c r="A18" s="58"/>
      <c r="B18" s="51">
        <f>C18*H18</f>
        <v>93</v>
      </c>
      <c r="C18" s="52">
        <v>3</v>
      </c>
      <c r="D18" t="s" s="53">
        <v>30</v>
      </c>
      <c r="E18" s="51">
        <f>B11*I18</f>
        <v>172.8</v>
      </c>
      <c r="F18" s="59">
        <f>G18/H18</f>
        <v>-1.92903225806452</v>
      </c>
      <c r="G18" s="55">
        <f>SUM(B17:B18)-(E17:E18)</f>
        <v>-59.8</v>
      </c>
      <c r="H18" s="52">
        <v>31</v>
      </c>
      <c r="I18" s="56">
        <v>0.15</v>
      </c>
      <c r="J18" s="61"/>
    </row>
    <row r="19" ht="13.4" customHeight="1">
      <c r="A19" t="s" s="50">
        <v>34</v>
      </c>
      <c r="B19" s="51">
        <f>C19*H19</f>
        <v>18</v>
      </c>
      <c r="C19" s="52">
        <v>4</v>
      </c>
      <c r="D19" t="s" s="53">
        <v>29</v>
      </c>
      <c r="E19" s="51">
        <f>B11*I19</f>
        <v>23.04</v>
      </c>
      <c r="F19" s="59">
        <f>G19/H19</f>
        <v>-1.12</v>
      </c>
      <c r="G19" s="55">
        <f>B19-E19</f>
        <v>-5.04</v>
      </c>
      <c r="H19" s="52">
        <v>4.5</v>
      </c>
      <c r="I19" s="56">
        <v>0.02</v>
      </c>
      <c r="J19" s="57"/>
    </row>
    <row r="20" ht="13.4" customHeight="1">
      <c r="A20" t="s" s="50">
        <v>35</v>
      </c>
      <c r="B20" s="51">
        <f>C20*H20</f>
        <v>10</v>
      </c>
      <c r="C20" s="52">
        <v>4</v>
      </c>
      <c r="D20" t="s" s="53">
        <v>29</v>
      </c>
      <c r="E20" s="51"/>
      <c r="F20" s="54"/>
      <c r="G20" s="55"/>
      <c r="H20" s="52">
        <v>2.5</v>
      </c>
      <c r="I20" s="56"/>
      <c r="J20" s="57"/>
    </row>
    <row r="21" ht="13.4" customHeight="1">
      <c r="A21" t="s" s="50">
        <v>36</v>
      </c>
      <c r="B21" s="51">
        <f>C21*H21</f>
        <v>40</v>
      </c>
      <c r="C21" s="52">
        <v>2</v>
      </c>
      <c r="D21" t="s" s="53">
        <v>30</v>
      </c>
      <c r="E21" s="51">
        <f>B11*I21</f>
        <v>138.24</v>
      </c>
      <c r="F21" s="59">
        <f>G21/H21</f>
        <v>-4.412</v>
      </c>
      <c r="G21" s="55">
        <f>SUM(B20:B21)-(E20:E21)</f>
        <v>-88.23999999999999</v>
      </c>
      <c r="H21" s="52">
        <v>20</v>
      </c>
      <c r="I21" s="56">
        <v>0.12</v>
      </c>
      <c r="J21" s="57"/>
    </row>
    <row r="22" ht="13.4" customHeight="1">
      <c r="A22" t="s" s="50">
        <v>37</v>
      </c>
      <c r="B22" s="51">
        <f>C22*H22</f>
        <v>9.359999999999999</v>
      </c>
      <c r="C22" s="52">
        <v>2</v>
      </c>
      <c r="D22" t="s" s="53">
        <v>32</v>
      </c>
      <c r="E22" s="51">
        <f>B11*I22</f>
        <v>23.04</v>
      </c>
      <c r="F22" s="59">
        <f>G22/H22</f>
        <v>-2.92307692307692</v>
      </c>
      <c r="G22" s="55">
        <f>B22-E22</f>
        <v>-13.68</v>
      </c>
      <c r="H22" s="52">
        <v>4.68</v>
      </c>
      <c r="I22" s="56">
        <v>0.02</v>
      </c>
      <c r="J22" s="57"/>
    </row>
    <row r="23" ht="13.4" customHeight="1">
      <c r="A23" t="s" s="50">
        <v>38</v>
      </c>
      <c r="B23" s="51">
        <f>C23*H23</f>
        <v>10.5</v>
      </c>
      <c r="C23" s="52">
        <v>2</v>
      </c>
      <c r="D23" t="s" s="53">
        <v>29</v>
      </c>
      <c r="E23" s="51"/>
      <c r="F23" s="54"/>
      <c r="G23" s="55"/>
      <c r="H23" s="52">
        <v>5.25</v>
      </c>
      <c r="I23" s="56"/>
      <c r="J23" s="57"/>
    </row>
    <row r="24" ht="13.4" customHeight="1">
      <c r="A24" t="s" s="50">
        <v>39</v>
      </c>
      <c r="B24" s="51">
        <f>C24*H24</f>
        <v>36</v>
      </c>
      <c r="C24" s="52">
        <v>1</v>
      </c>
      <c r="D24" t="s" s="53">
        <v>30</v>
      </c>
      <c r="E24" s="51">
        <f>B11*I24</f>
        <v>69.12</v>
      </c>
      <c r="F24" s="59">
        <f>G24/H24</f>
        <v>-0.628333333333333</v>
      </c>
      <c r="G24" s="55">
        <f>SUM(B23:B24)-(E23:E24)</f>
        <v>-22.62</v>
      </c>
      <c r="H24" s="52">
        <v>36</v>
      </c>
      <c r="I24" s="56">
        <v>0.06</v>
      </c>
      <c r="J24" s="57"/>
    </row>
    <row r="25" ht="13.4" customHeight="1">
      <c r="A25" t="s" s="50">
        <v>40</v>
      </c>
      <c r="B25" s="51">
        <f>C25*H25</f>
        <v>15.75</v>
      </c>
      <c r="C25" s="52">
        <v>3</v>
      </c>
      <c r="D25" t="s" s="53">
        <v>32</v>
      </c>
      <c r="E25" s="51">
        <f>B11*I25</f>
        <v>69.12</v>
      </c>
      <c r="F25" s="59">
        <f>G25/H25</f>
        <v>-10.1657142857143</v>
      </c>
      <c r="G25" s="55">
        <f>B25-E25</f>
        <v>-53.37</v>
      </c>
      <c r="H25" s="52">
        <v>5.25</v>
      </c>
      <c r="I25" s="56">
        <v>0.06</v>
      </c>
      <c r="J25" s="57"/>
    </row>
    <row r="26" ht="13.4" customHeight="1">
      <c r="A26" t="s" s="50">
        <v>41</v>
      </c>
      <c r="B26" s="51">
        <f>C26*H26</f>
        <v>12.48</v>
      </c>
      <c r="C26" s="52">
        <v>4</v>
      </c>
      <c r="D26" t="s" s="53">
        <v>29</v>
      </c>
      <c r="E26" s="51">
        <f>B11*I26</f>
        <v>23.04</v>
      </c>
      <c r="F26" s="59">
        <f>G26/H26</f>
        <v>-3.38461538461538</v>
      </c>
      <c r="G26" s="55">
        <f>B26-E26</f>
        <v>-10.56</v>
      </c>
      <c r="H26" s="52">
        <v>3.12</v>
      </c>
      <c r="I26" s="56">
        <v>0.02</v>
      </c>
      <c r="J26" s="57"/>
    </row>
    <row r="27" ht="13.4" customHeight="1">
      <c r="A27" t="s" s="50">
        <v>42</v>
      </c>
      <c r="B27" s="51">
        <f>C27*H27</f>
        <v>6.36</v>
      </c>
      <c r="C27" s="52">
        <v>2</v>
      </c>
      <c r="D27" t="s" s="53">
        <v>29</v>
      </c>
      <c r="E27" s="51">
        <f>B11*I27</f>
        <v>23.04</v>
      </c>
      <c r="F27" s="59">
        <f>G27/H27</f>
        <v>-5.24528301886792</v>
      </c>
      <c r="G27" s="55">
        <f>B27-E27</f>
        <v>-16.68</v>
      </c>
      <c r="H27" s="52">
        <v>3.18</v>
      </c>
      <c r="I27" s="56">
        <v>0.02</v>
      </c>
      <c r="J27" s="57"/>
    </row>
    <row r="28" ht="13.4" customHeight="1">
      <c r="A28" t="s" s="50">
        <v>43</v>
      </c>
      <c r="B28" s="51">
        <f>C28*H28</f>
        <v>7.2</v>
      </c>
      <c r="C28" s="52">
        <v>4</v>
      </c>
      <c r="D28" t="s" s="53">
        <v>29</v>
      </c>
      <c r="E28" s="51">
        <f>B11*I28</f>
        <v>23.04</v>
      </c>
      <c r="F28" s="59">
        <f>G28/H28</f>
        <v>-8.800000000000001</v>
      </c>
      <c r="G28" s="55">
        <f>B28-E28</f>
        <v>-15.84</v>
      </c>
      <c r="H28" s="52">
        <v>1.8</v>
      </c>
      <c r="I28" s="56">
        <v>0.02</v>
      </c>
      <c r="J28" s="57"/>
    </row>
    <row r="29" ht="13.4" customHeight="1">
      <c r="A29" t="s" s="50">
        <v>44</v>
      </c>
      <c r="B29" s="51">
        <f>C29*H29</f>
        <v>5</v>
      </c>
      <c r="C29" s="52">
        <v>1</v>
      </c>
      <c r="D29" t="s" s="53">
        <v>32</v>
      </c>
      <c r="E29" s="51">
        <f>B11*I29</f>
        <v>1.152</v>
      </c>
      <c r="F29" s="59">
        <f>G29/H29</f>
        <v>0.7696</v>
      </c>
      <c r="G29" s="55">
        <f>B29-E29</f>
        <v>3.848</v>
      </c>
      <c r="H29" s="52">
        <v>5</v>
      </c>
      <c r="I29" s="60">
        <v>0.001</v>
      </c>
      <c r="J29" s="57"/>
    </row>
    <row r="30" ht="13.4" customHeight="1">
      <c r="A30" t="s" s="50">
        <v>45</v>
      </c>
      <c r="B30" s="51">
        <f>C30*H30</f>
        <v>21.2</v>
      </c>
      <c r="C30" s="52">
        <v>4</v>
      </c>
      <c r="D30" t="s" s="53">
        <v>32</v>
      </c>
      <c r="E30" s="51">
        <f>B11*I30</f>
        <v>23.04</v>
      </c>
      <c r="F30" s="59">
        <f>G30/H30</f>
        <v>-0.347169811320755</v>
      </c>
      <c r="G30" s="55">
        <f>B30-E30</f>
        <v>-1.84</v>
      </c>
      <c r="H30" s="52">
        <v>5.3</v>
      </c>
      <c r="I30" s="56">
        <v>0.02</v>
      </c>
      <c r="J30" s="57"/>
    </row>
    <row r="31" ht="14" customHeight="1">
      <c r="A31" s="62"/>
      <c r="B31" s="63"/>
      <c r="C31" s="64"/>
      <c r="D31" t="s" s="65">
        <v>46</v>
      </c>
      <c r="E31" s="66">
        <f>SUM(E14:E30)</f>
        <v>1146.24</v>
      </c>
      <c r="F31" s="67"/>
      <c r="G31" s="68"/>
      <c r="H31" s="64"/>
      <c r="I31" s="69"/>
      <c r="J31" s="70"/>
    </row>
    <row r="32" ht="14.65" customHeight="1">
      <c r="A32" s="71"/>
      <c r="B32" s="72"/>
      <c r="C32" s="73"/>
      <c r="D32" s="73"/>
      <c r="E32" s="72"/>
      <c r="F32" s="74"/>
      <c r="G32" s="75"/>
      <c r="H32" s="73"/>
      <c r="I32" s="76"/>
      <c r="J32" s="72"/>
    </row>
    <row r="33" ht="14" customHeight="1">
      <c r="A33" t="s" s="24">
        <v>47</v>
      </c>
      <c r="B33" s="77"/>
      <c r="C33" s="78"/>
      <c r="D33" s="78"/>
      <c r="E33" s="77"/>
      <c r="F33" s="79"/>
      <c r="G33" s="80"/>
      <c r="H33" s="78"/>
      <c r="I33" s="81"/>
      <c r="J33" s="82"/>
    </row>
    <row r="34" ht="13.4" customHeight="1">
      <c r="A34" t="s" s="32">
        <v>16</v>
      </c>
      <c r="B34" s="33">
        <f>B5*((B6*5)+(B7*4))</f>
        <v>180</v>
      </c>
      <c r="C34" t="s" s="83">
        <v>17</v>
      </c>
      <c r="D34" s="84"/>
      <c r="E34" s="51"/>
      <c r="F34" s="54"/>
      <c r="G34" s="55"/>
      <c r="H34" s="84"/>
      <c r="I34" s="56"/>
      <c r="J34" s="61"/>
    </row>
    <row r="35" ht="13.5" customHeight="1">
      <c r="A35" s="37"/>
      <c r="B35" t="s" s="45">
        <v>18</v>
      </c>
      <c r="C35" s="4"/>
      <c r="D35" s="39"/>
      <c r="E35" s="39"/>
      <c r="F35" s="41"/>
      <c r="G35" s="41"/>
      <c r="H35" s="39"/>
      <c r="I35" s="42"/>
      <c r="J35" s="43"/>
    </row>
    <row r="36" ht="24.5" customHeight="1">
      <c r="A36" s="44"/>
      <c r="B36" t="s" s="38">
        <v>19</v>
      </c>
      <c r="C36" t="s" s="38">
        <v>20</v>
      </c>
      <c r="D36" t="s" s="45">
        <v>21</v>
      </c>
      <c r="E36" t="s" s="45">
        <v>22</v>
      </c>
      <c r="F36" t="s" s="46">
        <v>23</v>
      </c>
      <c r="G36" t="s" s="45">
        <v>24</v>
      </c>
      <c r="H36" t="s" s="45">
        <v>25</v>
      </c>
      <c r="I36" t="s" s="48">
        <v>26</v>
      </c>
      <c r="J36" t="s" s="49">
        <v>27</v>
      </c>
    </row>
    <row r="37" ht="13.4" customHeight="1">
      <c r="A37" t="s" s="50">
        <v>48</v>
      </c>
      <c r="B37" s="51">
        <f>C37*H37</f>
        <v>52.5</v>
      </c>
      <c r="C37" s="52">
        <v>10</v>
      </c>
      <c r="D37" t="s" s="53">
        <v>32</v>
      </c>
      <c r="E37" s="51">
        <f>B34*I37</f>
        <v>45</v>
      </c>
      <c r="F37" s="59">
        <f>G37/H37</f>
        <v>1.42857142857143</v>
      </c>
      <c r="G37" s="55">
        <f>B37-E37</f>
        <v>7.5</v>
      </c>
      <c r="H37" s="52">
        <v>5.25</v>
      </c>
      <c r="I37" s="56">
        <v>0.25</v>
      </c>
      <c r="J37" s="57"/>
    </row>
    <row r="38" ht="13.4" customHeight="1">
      <c r="A38" t="s" s="50">
        <v>49</v>
      </c>
      <c r="B38" s="51">
        <f>C38*H38</f>
        <v>78.75</v>
      </c>
      <c r="C38" s="52">
        <v>15</v>
      </c>
      <c r="D38" t="s" s="53">
        <v>32</v>
      </c>
      <c r="E38" s="51">
        <f>B34*I38</f>
        <v>45</v>
      </c>
      <c r="F38" s="59">
        <f>G38/H38</f>
        <v>6.42857142857143</v>
      </c>
      <c r="G38" s="55">
        <f>B38-E38</f>
        <v>33.75</v>
      </c>
      <c r="H38" s="52">
        <v>5.25</v>
      </c>
      <c r="I38" s="56">
        <v>0.25</v>
      </c>
      <c r="J38" s="57"/>
    </row>
    <row r="39" ht="13.4" customHeight="1">
      <c r="A39" t="s" s="50">
        <v>50</v>
      </c>
      <c r="B39" s="51">
        <f>C39*H39</f>
        <v>42</v>
      </c>
      <c r="C39" s="52">
        <v>8</v>
      </c>
      <c r="D39" t="s" s="53">
        <v>32</v>
      </c>
      <c r="E39" s="51">
        <f>B34*I39</f>
        <v>45</v>
      </c>
      <c r="F39" s="59">
        <f>G39/H39</f>
        <v>-0.571428571428571</v>
      </c>
      <c r="G39" s="55">
        <f>B39-E39</f>
        <v>-3</v>
      </c>
      <c r="H39" s="52">
        <v>5.25</v>
      </c>
      <c r="I39" s="56">
        <v>0.25</v>
      </c>
      <c r="J39" s="57"/>
    </row>
    <row r="40" ht="13.4" customHeight="1">
      <c r="A40" t="s" s="50">
        <v>51</v>
      </c>
      <c r="B40" s="51">
        <f>C40*H40</f>
        <v>66</v>
      </c>
      <c r="C40" s="52">
        <v>12</v>
      </c>
      <c r="D40" t="s" s="53">
        <v>32</v>
      </c>
      <c r="E40" s="51">
        <f>B34*I40</f>
        <v>45</v>
      </c>
      <c r="F40" s="59">
        <f>G40/H40</f>
        <v>3.81818181818182</v>
      </c>
      <c r="G40" s="55">
        <f>B40-E40</f>
        <v>21</v>
      </c>
      <c r="H40" s="52">
        <v>5.5</v>
      </c>
      <c r="I40" s="56">
        <v>0.25</v>
      </c>
      <c r="J40" s="57"/>
    </row>
    <row r="41" ht="14" customHeight="1">
      <c r="A41" s="62"/>
      <c r="B41" s="63"/>
      <c r="C41" s="64"/>
      <c r="D41" t="s" s="65">
        <v>46</v>
      </c>
      <c r="E41" s="66">
        <f>SUM(E37:E40)</f>
        <v>180</v>
      </c>
      <c r="F41" s="67"/>
      <c r="G41" s="68"/>
      <c r="H41" s="64"/>
      <c r="I41" s="69"/>
      <c r="J41" s="70"/>
    </row>
    <row r="42" ht="14.65" customHeight="1">
      <c r="A42" s="85"/>
      <c r="B42" s="72"/>
      <c r="C42" s="73"/>
      <c r="D42" s="73"/>
      <c r="E42" s="72"/>
      <c r="F42" s="74"/>
      <c r="G42" s="75"/>
      <c r="H42" s="73"/>
      <c r="I42" s="76"/>
      <c r="J42" s="72"/>
    </row>
    <row r="43" ht="14" customHeight="1">
      <c r="A43" t="s" s="24">
        <v>52</v>
      </c>
      <c r="B43" s="77"/>
      <c r="C43" s="78"/>
      <c r="D43" s="78"/>
      <c r="E43" s="77"/>
      <c r="F43" s="79"/>
      <c r="G43" s="80"/>
      <c r="H43" s="78"/>
      <c r="I43" s="81"/>
      <c r="J43" s="82"/>
    </row>
    <row r="44" ht="13.4" customHeight="1">
      <c r="A44" t="s" s="32">
        <v>16</v>
      </c>
      <c r="B44" s="33">
        <f>B5*((B6*2)+(B7*3))</f>
        <v>114</v>
      </c>
      <c r="C44" t="s" s="83">
        <v>17</v>
      </c>
      <c r="D44" s="84"/>
      <c r="E44" s="51"/>
      <c r="F44" s="54"/>
      <c r="G44" s="55"/>
      <c r="H44" s="84"/>
      <c r="I44" s="56"/>
      <c r="J44" s="61"/>
    </row>
    <row r="45" ht="13.5" customHeight="1">
      <c r="A45" s="37"/>
      <c r="B45" t="s" s="45">
        <v>18</v>
      </c>
      <c r="C45" s="4"/>
      <c r="D45" s="39"/>
      <c r="E45" s="39"/>
      <c r="F45" s="41"/>
      <c r="G45" s="41"/>
      <c r="H45" s="39"/>
      <c r="I45" s="42"/>
      <c r="J45" s="43"/>
    </row>
    <row r="46" ht="24.5" customHeight="1">
      <c r="A46" s="44"/>
      <c r="B46" t="s" s="38">
        <v>19</v>
      </c>
      <c r="C46" t="s" s="38">
        <v>20</v>
      </c>
      <c r="D46" t="s" s="45">
        <v>21</v>
      </c>
      <c r="E46" t="s" s="45">
        <v>22</v>
      </c>
      <c r="F46" t="s" s="46">
        <v>23</v>
      </c>
      <c r="G46" t="s" s="45">
        <v>24</v>
      </c>
      <c r="H46" t="s" s="45">
        <v>25</v>
      </c>
      <c r="I46" t="s" s="48">
        <v>26</v>
      </c>
      <c r="J46" t="s" s="49">
        <v>27</v>
      </c>
    </row>
    <row r="47" ht="13.4" customHeight="1">
      <c r="A47" t="s" s="50">
        <v>53</v>
      </c>
      <c r="B47" s="51">
        <f>C47*H47</f>
        <v>14</v>
      </c>
      <c r="C47" s="52">
        <v>2</v>
      </c>
      <c r="D47" t="s" s="53">
        <v>54</v>
      </c>
      <c r="E47" s="51">
        <f>B44*I47</f>
        <v>57</v>
      </c>
      <c r="F47" s="59">
        <f>G47/H47</f>
        <v>-6.14285714285714</v>
      </c>
      <c r="G47" s="55">
        <f>B47-E47</f>
        <v>-43</v>
      </c>
      <c r="H47" s="52">
        <v>7</v>
      </c>
      <c r="I47" s="60">
        <v>0.5</v>
      </c>
      <c r="J47" s="57"/>
    </row>
    <row r="48" ht="13.4" customHeight="1">
      <c r="A48" t="s" s="50">
        <v>55</v>
      </c>
      <c r="B48" s="51">
        <f>C48*H48</f>
        <v>28</v>
      </c>
      <c r="C48" s="52">
        <v>4</v>
      </c>
      <c r="D48" t="s" s="53">
        <v>54</v>
      </c>
      <c r="E48" s="51">
        <f>B44*I48</f>
        <v>22.8</v>
      </c>
      <c r="F48" s="59">
        <f>G48/H48</f>
        <v>0.742857142857143</v>
      </c>
      <c r="G48" s="55">
        <f>B48-E48</f>
        <v>5.2</v>
      </c>
      <c r="H48" s="52">
        <v>7</v>
      </c>
      <c r="I48" s="60">
        <v>0.2</v>
      </c>
      <c r="J48" s="57"/>
    </row>
    <row r="49" ht="13.4" customHeight="1">
      <c r="A49" t="s" s="50">
        <v>56</v>
      </c>
      <c r="B49" s="51">
        <f>C49*H49</f>
        <v>21</v>
      </c>
      <c r="C49" s="52">
        <v>3</v>
      </c>
      <c r="D49" t="s" s="53">
        <v>54</v>
      </c>
      <c r="E49" s="51">
        <f>B43+B44*I49</f>
        <v>22.8</v>
      </c>
      <c r="F49" s="59">
        <f>G49/H49</f>
        <v>-0.257142857142857</v>
      </c>
      <c r="G49" s="55">
        <f>B49-E49</f>
        <v>-1.8</v>
      </c>
      <c r="H49" s="52">
        <v>7</v>
      </c>
      <c r="I49" s="60">
        <v>0.2</v>
      </c>
      <c r="J49" s="57"/>
    </row>
    <row r="50" ht="13.4" customHeight="1">
      <c r="A50" t="s" s="50">
        <v>57</v>
      </c>
      <c r="B50" s="51">
        <f>C50*H50</f>
        <v>6</v>
      </c>
      <c r="C50" s="52">
        <v>2</v>
      </c>
      <c r="D50" t="s" s="53">
        <v>58</v>
      </c>
      <c r="E50" s="51">
        <f>B44*I50</f>
        <v>17.1</v>
      </c>
      <c r="F50" s="59">
        <f>G50/H50</f>
        <v>-3.7</v>
      </c>
      <c r="G50" s="55">
        <f>B50-E50</f>
        <v>-11.1</v>
      </c>
      <c r="H50" s="52">
        <v>3</v>
      </c>
      <c r="I50" s="56">
        <v>0.15</v>
      </c>
      <c r="J50" s="57"/>
    </row>
    <row r="51" ht="14" customHeight="1">
      <c r="A51" s="62"/>
      <c r="B51" s="63"/>
      <c r="C51" s="64"/>
      <c r="D51" t="s" s="65">
        <v>46</v>
      </c>
      <c r="E51" s="66">
        <f>SUM(E47:E50)</f>
        <v>119.7</v>
      </c>
      <c r="F51" s="67"/>
      <c r="G51" s="68"/>
      <c r="H51" s="64"/>
      <c r="I51" s="69"/>
      <c r="J51" s="70"/>
    </row>
    <row r="52" ht="14.65" customHeight="1">
      <c r="A52" s="85"/>
      <c r="B52" s="72"/>
      <c r="C52" s="73"/>
      <c r="D52" s="73"/>
      <c r="E52" s="72"/>
      <c r="F52" s="74"/>
      <c r="G52" s="75"/>
      <c r="H52" s="73"/>
      <c r="I52" s="76"/>
      <c r="J52" s="72"/>
    </row>
    <row r="53" ht="14" customHeight="1">
      <c r="A53" t="s" s="24">
        <v>59</v>
      </c>
      <c r="B53" s="77"/>
      <c r="C53" s="78"/>
      <c r="D53" s="78"/>
      <c r="E53" s="77"/>
      <c r="F53" s="79"/>
      <c r="G53" s="80"/>
      <c r="H53" s="78"/>
      <c r="I53" s="81"/>
      <c r="J53" s="82"/>
    </row>
    <row r="54" ht="13.4" customHeight="1">
      <c r="A54" t="s" s="32">
        <v>60</v>
      </c>
      <c r="B54" s="33">
        <f>B5*((B6*3)+(B7*2))</f>
        <v>96</v>
      </c>
      <c r="C54" t="s" s="83">
        <v>17</v>
      </c>
      <c r="D54" s="84"/>
      <c r="E54" s="51"/>
      <c r="F54" s="54"/>
      <c r="G54" s="55"/>
      <c r="H54" s="84"/>
      <c r="I54" s="56"/>
      <c r="J54" s="61"/>
    </row>
    <row r="55" ht="13.5" customHeight="1">
      <c r="A55" s="37"/>
      <c r="B55" t="s" s="38">
        <v>18</v>
      </c>
      <c r="C55" s="4"/>
      <c r="D55" s="39"/>
      <c r="E55" s="39"/>
      <c r="F55" s="40"/>
      <c r="G55" s="39"/>
      <c r="H55" s="39"/>
      <c r="I55" s="42"/>
      <c r="J55" s="43"/>
    </row>
    <row r="56" ht="24.5" customHeight="1">
      <c r="A56" s="44"/>
      <c r="B56" t="s" s="38">
        <v>19</v>
      </c>
      <c r="C56" t="s" s="38">
        <v>20</v>
      </c>
      <c r="D56" t="s" s="45">
        <v>21</v>
      </c>
      <c r="E56" t="s" s="45">
        <v>22</v>
      </c>
      <c r="F56" t="s" s="46">
        <v>23</v>
      </c>
      <c r="G56" t="s" s="45">
        <v>24</v>
      </c>
      <c r="H56" t="s" s="45">
        <v>25</v>
      </c>
      <c r="I56" t="s" s="48">
        <v>26</v>
      </c>
      <c r="J56" t="s" s="49">
        <v>27</v>
      </c>
    </row>
    <row r="57" ht="13.4" customHeight="1">
      <c r="A57" t="s" s="50">
        <v>61</v>
      </c>
      <c r="B57" s="51">
        <f>C57*H57</f>
        <v>84.5</v>
      </c>
      <c r="C57" s="52">
        <v>25</v>
      </c>
      <c r="D57" t="s" s="53">
        <v>32</v>
      </c>
      <c r="E57" s="51">
        <f>B54*I57</f>
        <v>81.59999999999999</v>
      </c>
      <c r="F57" s="59">
        <f>G57/H57</f>
        <v>0.857988165680473</v>
      </c>
      <c r="G57" s="55">
        <f>B57-E57</f>
        <v>2.9</v>
      </c>
      <c r="H57" s="52">
        <v>3.38</v>
      </c>
      <c r="I57" s="56">
        <v>0.85</v>
      </c>
      <c r="J57" s="57"/>
    </row>
    <row r="58" ht="13.4" customHeight="1">
      <c r="A58" t="s" s="50">
        <v>62</v>
      </c>
      <c r="B58" s="51">
        <f>C58*H58</f>
        <v>8</v>
      </c>
      <c r="C58" s="52">
        <v>8</v>
      </c>
      <c r="D58" t="s" s="53">
        <v>32</v>
      </c>
      <c r="E58" s="51">
        <f>B54*I58</f>
        <v>14.4</v>
      </c>
      <c r="F58" s="59">
        <f>G58/H58</f>
        <v>-6.4</v>
      </c>
      <c r="G58" s="55">
        <f>B58-E58</f>
        <v>-6.4</v>
      </c>
      <c r="H58" s="52">
        <v>1</v>
      </c>
      <c r="I58" s="56">
        <v>0.15</v>
      </c>
      <c r="J58" s="57"/>
    </row>
    <row r="59" ht="14" customHeight="1">
      <c r="A59" s="62"/>
      <c r="B59" s="63"/>
      <c r="C59" s="64"/>
      <c r="D59" t="s" s="65">
        <v>46</v>
      </c>
      <c r="E59" s="66">
        <f>SUM(E57:E58)</f>
        <v>96</v>
      </c>
      <c r="F59" s="67"/>
      <c r="G59" s="68"/>
      <c r="H59" s="64"/>
      <c r="I59" s="69"/>
      <c r="J59" s="70"/>
    </row>
    <row r="60" ht="14.65" customHeight="1">
      <c r="A60" s="71"/>
      <c r="B60" s="72"/>
      <c r="C60" s="73"/>
      <c r="D60" s="73"/>
      <c r="E60" s="72"/>
      <c r="F60" s="74"/>
      <c r="G60" s="75"/>
      <c r="H60" s="73"/>
      <c r="I60" s="76"/>
      <c r="J60" s="72"/>
    </row>
    <row r="61" ht="14" customHeight="1">
      <c r="A61" t="s" s="24">
        <v>63</v>
      </c>
      <c r="B61" s="77"/>
      <c r="C61" s="78"/>
      <c r="D61" s="78"/>
      <c r="E61" s="77"/>
      <c r="F61" s="79"/>
      <c r="G61" s="80"/>
      <c r="H61" s="78"/>
      <c r="I61" s="81"/>
      <c r="J61" s="82"/>
    </row>
    <row r="62" ht="13.4" customHeight="1">
      <c r="A62" t="s" s="32">
        <v>60</v>
      </c>
      <c r="B62" s="33">
        <f>B5*((B6*5)+(B7*4))</f>
        <v>180</v>
      </c>
      <c r="C62" t="s" s="83">
        <v>17</v>
      </c>
      <c r="D62" s="84"/>
      <c r="E62" s="51"/>
      <c r="F62" s="54"/>
      <c r="G62" s="55"/>
      <c r="H62" s="84"/>
      <c r="I62" s="56"/>
      <c r="J62" s="61"/>
    </row>
    <row r="63" ht="13.5" customHeight="1">
      <c r="A63" s="37"/>
      <c r="B63" t="s" s="38">
        <v>18</v>
      </c>
      <c r="C63" s="4"/>
      <c r="D63" s="39"/>
      <c r="E63" s="39"/>
      <c r="F63" s="40"/>
      <c r="G63" s="39"/>
      <c r="H63" s="39"/>
      <c r="I63" s="42"/>
      <c r="J63" s="43"/>
    </row>
    <row r="64" ht="24.5" customHeight="1">
      <c r="A64" s="44"/>
      <c r="B64" t="s" s="38">
        <v>19</v>
      </c>
      <c r="C64" t="s" s="38">
        <v>20</v>
      </c>
      <c r="D64" t="s" s="45">
        <v>21</v>
      </c>
      <c r="E64" t="s" s="45">
        <v>22</v>
      </c>
      <c r="F64" t="s" s="46">
        <v>23</v>
      </c>
      <c r="G64" t="s" s="45">
        <v>24</v>
      </c>
      <c r="H64" t="s" s="45">
        <v>25</v>
      </c>
      <c r="I64" t="s" s="48">
        <v>26</v>
      </c>
      <c r="J64" t="s" s="49">
        <v>27</v>
      </c>
    </row>
    <row r="65" ht="13.4" customHeight="1">
      <c r="A65" t="s" s="50">
        <v>64</v>
      </c>
      <c r="B65" s="51">
        <f>C65*H65</f>
        <v>58.75</v>
      </c>
      <c r="C65" s="52">
        <v>10</v>
      </c>
      <c r="D65" t="s" s="53">
        <v>32</v>
      </c>
      <c r="E65" s="4"/>
      <c r="F65" s="54"/>
      <c r="G65" s="55"/>
      <c r="H65" s="52">
        <v>5.875</v>
      </c>
      <c r="I65" s="56"/>
      <c r="J65" s="57"/>
    </row>
    <row r="66" ht="13.4" customHeight="1">
      <c r="A66" s="58"/>
      <c r="B66" s="51">
        <f>C66*H66</f>
        <v>148</v>
      </c>
      <c r="C66" s="52">
        <v>4</v>
      </c>
      <c r="D66" t="s" s="53">
        <v>30</v>
      </c>
      <c r="E66" s="51">
        <f>B62*I66</f>
        <v>108</v>
      </c>
      <c r="F66" s="59">
        <f>G66/H66</f>
        <v>2.66891891891892</v>
      </c>
      <c r="G66" s="55">
        <f>SUM(B65:B66)-(E65:E66)</f>
        <v>98.75</v>
      </c>
      <c r="H66" s="52">
        <v>37</v>
      </c>
      <c r="I66" s="56">
        <v>0.6</v>
      </c>
      <c r="J66" s="61"/>
    </row>
    <row r="67" ht="13.4" customHeight="1">
      <c r="A67" t="s" s="50">
        <v>65</v>
      </c>
      <c r="B67" s="51">
        <f>C67*H67</f>
        <v>33.6</v>
      </c>
      <c r="C67" s="52">
        <v>8</v>
      </c>
      <c r="D67" t="s" s="53">
        <v>32</v>
      </c>
      <c r="E67" s="51">
        <f>B62*I67</f>
        <v>36</v>
      </c>
      <c r="F67" s="59">
        <f>G67/H67</f>
        <v>-0.571428571428571</v>
      </c>
      <c r="G67" s="55">
        <f>B67-E67</f>
        <v>-2.4</v>
      </c>
      <c r="H67" s="52">
        <v>4.2</v>
      </c>
      <c r="I67" s="60">
        <v>0.2</v>
      </c>
      <c r="J67" s="57"/>
    </row>
    <row r="68" ht="13.4" customHeight="1">
      <c r="A68" t="s" s="50">
        <v>66</v>
      </c>
      <c r="B68" s="51">
        <f>C68*H68</f>
        <v>25</v>
      </c>
      <c r="C68" s="52">
        <v>5</v>
      </c>
      <c r="D68" t="s" s="53">
        <v>67</v>
      </c>
      <c r="E68" s="51">
        <f>B62*I68</f>
        <v>12.6</v>
      </c>
      <c r="F68" s="59">
        <f>G68/H68</f>
        <v>2.48</v>
      </c>
      <c r="G68" s="55">
        <f>B68-E68</f>
        <v>12.4</v>
      </c>
      <c r="H68" s="52">
        <v>5</v>
      </c>
      <c r="I68" s="56">
        <v>0.07000000000000001</v>
      </c>
      <c r="J68" s="57"/>
    </row>
    <row r="69" ht="13.4" customHeight="1">
      <c r="A69" t="s" s="50">
        <v>68</v>
      </c>
      <c r="B69" s="51">
        <f>C69*H69</f>
        <v>5</v>
      </c>
      <c r="C69" s="52">
        <v>4</v>
      </c>
      <c r="D69" t="s" s="53">
        <v>69</v>
      </c>
      <c r="E69" s="51">
        <f>B62*I69</f>
        <v>9</v>
      </c>
      <c r="F69" s="59">
        <f>G69/H69</f>
        <v>-3.2</v>
      </c>
      <c r="G69" s="55">
        <f>B69-E69</f>
        <v>-4</v>
      </c>
      <c r="H69" s="52">
        <v>1.25</v>
      </c>
      <c r="I69" s="56">
        <v>0.05</v>
      </c>
      <c r="J69" s="61"/>
    </row>
    <row r="70" ht="13.4" customHeight="1">
      <c r="A70" t="s" s="50">
        <v>70</v>
      </c>
      <c r="B70" s="51">
        <f>C70*H70</f>
        <v>25</v>
      </c>
      <c r="C70" s="52">
        <v>25</v>
      </c>
      <c r="D70" t="s" s="53">
        <v>71</v>
      </c>
      <c r="E70" s="51">
        <f>B62*I70</f>
        <v>18</v>
      </c>
      <c r="F70" s="59">
        <f>G70/H70</f>
        <v>7</v>
      </c>
      <c r="G70" s="55">
        <f>B70-E70</f>
        <v>7</v>
      </c>
      <c r="H70" s="52">
        <v>1</v>
      </c>
      <c r="I70" s="60">
        <v>0.1</v>
      </c>
      <c r="J70" s="57"/>
    </row>
    <row r="71" ht="14" customHeight="1">
      <c r="A71" s="62"/>
      <c r="B71" s="63"/>
      <c r="C71" s="64"/>
      <c r="D71" t="s" s="65">
        <v>46</v>
      </c>
      <c r="E71" s="66">
        <f>SUM(E65:E70)</f>
        <v>183.6</v>
      </c>
      <c r="F71" s="67"/>
      <c r="G71" s="68"/>
      <c r="H71" s="64"/>
      <c r="I71" s="69"/>
      <c r="J71" s="70"/>
    </row>
    <row r="72" ht="14.65" customHeight="1">
      <c r="A72" s="71"/>
      <c r="B72" s="72"/>
      <c r="C72" s="73"/>
      <c r="D72" s="73"/>
      <c r="E72" s="72"/>
      <c r="F72" s="74"/>
      <c r="G72" s="75"/>
      <c r="H72" s="73"/>
      <c r="I72" s="76"/>
      <c r="J72" s="72"/>
    </row>
    <row r="73" ht="14" customHeight="1">
      <c r="A73" t="s" s="24">
        <v>72</v>
      </c>
      <c r="B73" s="77"/>
      <c r="C73" s="78"/>
      <c r="D73" s="78"/>
      <c r="E73" s="77"/>
      <c r="F73" s="79"/>
      <c r="G73" s="80"/>
      <c r="H73" s="78"/>
      <c r="I73" s="81"/>
      <c r="J73" s="82"/>
    </row>
    <row r="74" ht="13.4" customHeight="1">
      <c r="A74" t="s" s="32">
        <v>60</v>
      </c>
      <c r="B74" s="33">
        <f>B5*((B6*1)+(B7*1))</f>
        <v>42</v>
      </c>
      <c r="C74" t="s" s="83">
        <v>17</v>
      </c>
      <c r="D74" s="84"/>
      <c r="E74" s="51"/>
      <c r="F74" s="54"/>
      <c r="G74" s="55"/>
      <c r="H74" s="84"/>
      <c r="I74" s="56"/>
      <c r="J74" s="61"/>
    </row>
    <row r="75" ht="13.4" customHeight="1">
      <c r="A75" s="58"/>
      <c r="B75" t="s" s="38">
        <v>18</v>
      </c>
      <c r="C75" s="4"/>
      <c r="D75" s="39"/>
      <c r="E75" s="39"/>
      <c r="F75" s="40"/>
      <c r="G75" s="39"/>
      <c r="H75" s="39"/>
      <c r="I75" s="42"/>
      <c r="J75" s="43"/>
    </row>
    <row r="76" ht="24.4" customHeight="1">
      <c r="A76" s="58"/>
      <c r="B76" t="s" s="38">
        <v>19</v>
      </c>
      <c r="C76" t="s" s="38">
        <v>20</v>
      </c>
      <c r="D76" t="s" s="45">
        <v>21</v>
      </c>
      <c r="E76" t="s" s="45">
        <v>22</v>
      </c>
      <c r="F76" t="s" s="46">
        <v>23</v>
      </c>
      <c r="G76" t="s" s="45">
        <v>24</v>
      </c>
      <c r="H76" t="s" s="45">
        <v>25</v>
      </c>
      <c r="I76" t="s" s="48">
        <v>26</v>
      </c>
      <c r="J76" t="s" s="49">
        <v>27</v>
      </c>
    </row>
    <row r="77" ht="13.4" customHeight="1">
      <c r="A77" t="s" s="50">
        <v>72</v>
      </c>
      <c r="B77" s="51">
        <f>C77*H77</f>
        <v>40</v>
      </c>
      <c r="C77" s="52">
        <v>5</v>
      </c>
      <c r="D77" t="s" s="53">
        <v>32</v>
      </c>
      <c r="E77" s="51">
        <f>B74*I77</f>
        <v>42</v>
      </c>
      <c r="F77" s="59">
        <f>G77/H77</f>
        <v>-0.25</v>
      </c>
      <c r="G77" s="55">
        <f>B77-E77</f>
        <v>-2</v>
      </c>
      <c r="H77" s="52">
        <v>8</v>
      </c>
      <c r="I77" s="56">
        <v>1</v>
      </c>
      <c r="J77" s="61"/>
    </row>
    <row r="78" ht="14" customHeight="1">
      <c r="A78" s="62"/>
      <c r="B78" s="63"/>
      <c r="C78" s="64"/>
      <c r="D78" t="s" s="65">
        <v>46</v>
      </c>
      <c r="E78" s="66">
        <f>SUM(E77)</f>
        <v>42</v>
      </c>
      <c r="F78" s="67"/>
      <c r="G78" s="68"/>
      <c r="H78" s="64"/>
      <c r="I78" s="69"/>
      <c r="J78" s="70"/>
    </row>
    <row r="79" ht="14.65" customHeight="1">
      <c r="A79" s="71"/>
      <c r="B79" s="72"/>
      <c r="C79" s="73"/>
      <c r="D79" s="73"/>
      <c r="E79" s="72"/>
      <c r="F79" s="74"/>
      <c r="G79" s="75"/>
      <c r="H79" s="73"/>
      <c r="I79" s="76"/>
      <c r="J79" s="72"/>
    </row>
    <row r="80" ht="14" customHeight="1">
      <c r="A80" t="s" s="24">
        <v>73</v>
      </c>
      <c r="B80" s="77"/>
      <c r="C80" s="78"/>
      <c r="D80" s="78"/>
      <c r="E80" s="77"/>
      <c r="F80" s="79"/>
      <c r="G80" s="80"/>
      <c r="H80" s="78"/>
      <c r="I80" s="81"/>
      <c r="J80" s="82"/>
    </row>
    <row r="81" ht="13.4" customHeight="1">
      <c r="A81" t="s" s="32">
        <v>60</v>
      </c>
      <c r="B81" s="33">
        <f>B5*((B6*1)+(B7*1))</f>
        <v>42</v>
      </c>
      <c r="C81" t="s" s="83">
        <v>17</v>
      </c>
      <c r="D81" s="84"/>
      <c r="E81" s="51"/>
      <c r="F81" s="54"/>
      <c r="G81" s="55"/>
      <c r="H81" s="84"/>
      <c r="I81" s="56"/>
      <c r="J81" s="61"/>
    </row>
    <row r="82" ht="13.5" customHeight="1">
      <c r="A82" s="37"/>
      <c r="B82" t="s" s="38">
        <v>18</v>
      </c>
      <c r="C82" s="4"/>
      <c r="D82" s="39"/>
      <c r="E82" s="39"/>
      <c r="F82" s="40"/>
      <c r="G82" s="39"/>
      <c r="H82" s="39"/>
      <c r="I82" s="42"/>
      <c r="J82" s="43"/>
    </row>
    <row r="83" ht="24.5" customHeight="1">
      <c r="A83" s="44"/>
      <c r="B83" t="s" s="38">
        <v>19</v>
      </c>
      <c r="C83" t="s" s="38">
        <v>20</v>
      </c>
      <c r="D83" t="s" s="45">
        <v>21</v>
      </c>
      <c r="E83" t="s" s="45">
        <v>22</v>
      </c>
      <c r="F83" t="s" s="46">
        <v>23</v>
      </c>
      <c r="G83" t="s" s="45">
        <v>24</v>
      </c>
      <c r="H83" t="s" s="45">
        <v>25</v>
      </c>
      <c r="I83" t="s" s="48">
        <v>26</v>
      </c>
      <c r="J83" t="s" s="49">
        <v>27</v>
      </c>
    </row>
    <row r="84" ht="13.4" customHeight="1">
      <c r="A84" t="s" s="50">
        <v>74</v>
      </c>
      <c r="B84" s="51">
        <f>C84*H84</f>
        <v>8</v>
      </c>
      <c r="C84" s="52">
        <v>8</v>
      </c>
      <c r="D84" t="s" s="53">
        <v>75</v>
      </c>
      <c r="E84" s="51">
        <f>B81*I84</f>
        <v>8.4</v>
      </c>
      <c r="F84" s="59">
        <f>G84/H84</f>
        <v>0.4</v>
      </c>
      <c r="G84" s="55">
        <f>E84-B84</f>
        <v>0.4</v>
      </c>
      <c r="H84" s="52">
        <v>1</v>
      </c>
      <c r="I84" s="60">
        <v>0.2</v>
      </c>
      <c r="J84" s="57"/>
    </row>
    <row r="85" ht="13.4" customHeight="1">
      <c r="A85" t="s" s="50">
        <v>76</v>
      </c>
      <c r="B85" s="51">
        <f>C85*H85</f>
        <v>14.5</v>
      </c>
      <c r="C85" s="52">
        <v>2</v>
      </c>
      <c r="D85" t="s" s="53">
        <v>32</v>
      </c>
      <c r="E85" s="51">
        <f>B81*I85</f>
        <v>6.72</v>
      </c>
      <c r="F85" s="59">
        <f>G85/H85</f>
        <v>-1.07310344827586</v>
      </c>
      <c r="G85" s="55">
        <f>E85-B85</f>
        <v>-7.78</v>
      </c>
      <c r="H85" s="52">
        <v>7.25</v>
      </c>
      <c r="I85" s="56">
        <v>0.16</v>
      </c>
      <c r="J85" s="57"/>
    </row>
    <row r="86" ht="13.4" customHeight="1">
      <c r="A86" t="s" s="50">
        <v>77</v>
      </c>
      <c r="B86" s="51">
        <f>C86*H86</f>
        <v>10</v>
      </c>
      <c r="C86" s="52">
        <v>2</v>
      </c>
      <c r="D86" t="s" s="53">
        <v>32</v>
      </c>
      <c r="E86" s="51">
        <f>B81*I86</f>
        <v>6.72</v>
      </c>
      <c r="F86" s="59">
        <f>G86/H86</f>
        <v>-0.656</v>
      </c>
      <c r="G86" s="55">
        <f>E86-B86</f>
        <v>-3.28</v>
      </c>
      <c r="H86" s="52">
        <v>5</v>
      </c>
      <c r="I86" s="56">
        <v>0.16</v>
      </c>
      <c r="J86" s="57"/>
    </row>
    <row r="87" ht="13.4" customHeight="1">
      <c r="A87" t="s" s="50">
        <v>78</v>
      </c>
      <c r="B87" s="51">
        <f>C87*H87</f>
        <v>24</v>
      </c>
      <c r="C87" s="52">
        <v>3</v>
      </c>
      <c r="D87" t="s" s="53">
        <v>79</v>
      </c>
      <c r="E87" s="51">
        <f>B81*I87</f>
        <v>14.7</v>
      </c>
      <c r="F87" s="59">
        <f>G87/H87</f>
        <v>-1.1625</v>
      </c>
      <c r="G87" s="55">
        <f>E87-B87</f>
        <v>-9.300000000000001</v>
      </c>
      <c r="H87" s="52">
        <v>8</v>
      </c>
      <c r="I87" s="56">
        <v>0.35</v>
      </c>
      <c r="J87" t="s" s="86">
        <v>80</v>
      </c>
    </row>
    <row r="88" ht="13.4" customHeight="1">
      <c r="A88" t="s" s="50">
        <v>81</v>
      </c>
      <c r="B88" s="51">
        <f>C88*H88</f>
        <v>6</v>
      </c>
      <c r="C88" s="52">
        <v>2</v>
      </c>
      <c r="D88" t="s" s="53">
        <v>32</v>
      </c>
      <c r="E88" s="51">
        <f>B81*I88</f>
        <v>8.4</v>
      </c>
      <c r="F88" s="59">
        <f>G88/H88</f>
        <v>0.8</v>
      </c>
      <c r="G88" s="55">
        <f>E88-B88</f>
        <v>2.4</v>
      </c>
      <c r="H88" s="52">
        <v>3</v>
      </c>
      <c r="I88" s="60">
        <v>0.2</v>
      </c>
      <c r="J88" s="57"/>
    </row>
    <row r="89" ht="13.4" customHeight="1">
      <c r="A89" t="s" s="50">
        <v>82</v>
      </c>
      <c r="B89" s="51">
        <f>C89*H89</f>
        <v>4.25</v>
      </c>
      <c r="C89" s="52">
        <v>1</v>
      </c>
      <c r="D89" t="s" s="53">
        <v>32</v>
      </c>
      <c r="E89" s="51">
        <f>B81*I89</f>
        <v>6.72</v>
      </c>
      <c r="F89" s="59">
        <f>G89/H89</f>
        <v>0.581176470588235</v>
      </c>
      <c r="G89" s="55">
        <f>E89-B89</f>
        <v>2.47</v>
      </c>
      <c r="H89" s="52">
        <v>4.25</v>
      </c>
      <c r="I89" s="56">
        <v>0.16</v>
      </c>
      <c r="J89" s="57"/>
    </row>
    <row r="90" ht="14" customHeight="1">
      <c r="A90" s="62"/>
      <c r="B90" s="63"/>
      <c r="C90" s="64"/>
      <c r="D90" t="s" s="65">
        <v>46</v>
      </c>
      <c r="E90" s="66">
        <f>SUM(E84:E89)</f>
        <v>51.66</v>
      </c>
      <c r="F90" s="67"/>
      <c r="G90" s="68"/>
      <c r="H90" s="64"/>
      <c r="I90" s="69"/>
      <c r="J90" s="70"/>
    </row>
    <row r="91" ht="14.65" customHeight="1">
      <c r="A91" s="71"/>
      <c r="B91" s="72"/>
      <c r="C91" s="73"/>
      <c r="D91" s="73"/>
      <c r="E91" s="72"/>
      <c r="F91" s="74"/>
      <c r="G91" s="75"/>
      <c r="H91" s="73"/>
      <c r="I91" s="87"/>
      <c r="J91" s="88"/>
    </row>
    <row r="92" ht="14" customHeight="1">
      <c r="A92" t="s" s="24">
        <v>83</v>
      </c>
      <c r="B92" s="77"/>
      <c r="C92" s="78"/>
      <c r="D92" s="78"/>
      <c r="E92" s="77"/>
      <c r="F92" s="79"/>
      <c r="G92" s="80"/>
      <c r="H92" s="78"/>
      <c r="I92" s="89"/>
      <c r="J92" s="90"/>
    </row>
    <row r="93" ht="13.5" customHeight="1">
      <c r="A93" s="37"/>
      <c r="B93" t="s" s="38">
        <v>18</v>
      </c>
      <c r="C93" s="4"/>
      <c r="D93" s="39"/>
      <c r="E93" s="39"/>
      <c r="F93" s="41"/>
      <c r="G93" s="41"/>
      <c r="H93" s="39"/>
      <c r="I93" s="42"/>
      <c r="J93" s="43"/>
    </row>
    <row r="94" ht="24.5" customHeight="1">
      <c r="A94" s="44"/>
      <c r="B94" t="s" s="38">
        <v>20</v>
      </c>
      <c r="C94" s="4"/>
      <c r="D94" t="s" s="45">
        <v>21</v>
      </c>
      <c r="E94" t="s" s="45">
        <v>84</v>
      </c>
      <c r="F94" t="s" s="46">
        <v>23</v>
      </c>
      <c r="G94" t="s" s="45">
        <v>27</v>
      </c>
      <c r="H94" s="39"/>
      <c r="I94" s="42"/>
      <c r="J94" s="43"/>
    </row>
    <row r="95" ht="13.4" customHeight="1">
      <c r="A95" t="s" s="50">
        <v>85</v>
      </c>
      <c r="B95" s="52">
        <v>8</v>
      </c>
      <c r="C95" s="4"/>
      <c r="D95" t="s" s="53">
        <v>86</v>
      </c>
      <c r="E95" s="51">
        <v>15</v>
      </c>
      <c r="F95" s="59">
        <f>B95-E95</f>
        <v>-7</v>
      </c>
      <c r="G95" s="55"/>
      <c r="H95" s="84"/>
      <c r="I95" s="56"/>
      <c r="J95" s="61"/>
    </row>
    <row r="96" ht="13.4" customHeight="1">
      <c r="A96" t="s" s="50">
        <v>87</v>
      </c>
      <c r="B96" s="52">
        <v>3</v>
      </c>
      <c r="C96" s="4"/>
      <c r="D96" t="s" s="53">
        <v>32</v>
      </c>
      <c r="E96" s="51">
        <v>3</v>
      </c>
      <c r="F96" s="59">
        <f>B96-E96</f>
        <v>0</v>
      </c>
      <c r="G96" s="55"/>
      <c r="H96" s="84"/>
      <c r="I96" s="56"/>
      <c r="J96" s="57"/>
    </row>
    <row r="97" ht="13.4" customHeight="1">
      <c r="A97" t="s" s="50">
        <v>88</v>
      </c>
      <c r="B97" s="52">
        <v>1</v>
      </c>
      <c r="C97" s="4"/>
      <c r="D97" t="s" s="53">
        <v>32</v>
      </c>
      <c r="E97" s="51">
        <v>3</v>
      </c>
      <c r="F97" s="59">
        <f>B97-E97</f>
        <v>-2</v>
      </c>
      <c r="G97" s="55"/>
      <c r="H97" s="84"/>
      <c r="I97" s="56"/>
      <c r="J97" s="57"/>
    </row>
    <row r="98" ht="13.4" customHeight="1">
      <c r="A98" t="s" s="50">
        <v>89</v>
      </c>
      <c r="B98" s="52">
        <v>2</v>
      </c>
      <c r="C98" s="4"/>
      <c r="D98" t="s" s="53">
        <v>32</v>
      </c>
      <c r="E98" s="51">
        <v>3</v>
      </c>
      <c r="F98" s="59">
        <f>B98-E98</f>
        <v>-1</v>
      </c>
      <c r="G98" s="55"/>
      <c r="H98" s="84"/>
      <c r="I98" s="56"/>
      <c r="J98" s="57"/>
    </row>
    <row r="99" ht="13.4" customHeight="1">
      <c r="A99" t="s" s="50">
        <v>90</v>
      </c>
      <c r="B99" s="52">
        <v>2</v>
      </c>
      <c r="C99" s="4"/>
      <c r="D99" t="s" s="53">
        <v>32</v>
      </c>
      <c r="E99" s="51">
        <v>3</v>
      </c>
      <c r="F99" s="59">
        <f>B99-E99</f>
        <v>-1</v>
      </c>
      <c r="G99" s="55"/>
      <c r="H99" s="84"/>
      <c r="I99" s="56"/>
      <c r="J99" s="61"/>
    </row>
    <row r="100" ht="13.4" customHeight="1">
      <c r="A100" t="s" s="50">
        <v>91</v>
      </c>
      <c r="B100" s="52">
        <v>3</v>
      </c>
      <c r="C100" s="4"/>
      <c r="D100" t="s" s="53">
        <v>32</v>
      </c>
      <c r="E100" s="51">
        <v>3</v>
      </c>
      <c r="F100" s="59">
        <f>B100-E100</f>
        <v>0</v>
      </c>
      <c r="G100" s="55"/>
      <c r="H100" s="84"/>
      <c r="I100" s="56"/>
      <c r="J100" s="61"/>
    </row>
    <row r="101" ht="13.4" customHeight="1">
      <c r="A101" t="s" s="50">
        <v>92</v>
      </c>
      <c r="B101" s="84"/>
      <c r="C101" s="4"/>
      <c r="D101" t="s" s="53">
        <v>93</v>
      </c>
      <c r="E101" s="51">
        <v>20</v>
      </c>
      <c r="F101" s="59">
        <f>B101-E101</f>
        <v>-20</v>
      </c>
      <c r="G101" s="55"/>
      <c r="H101" s="84"/>
      <c r="I101" s="56"/>
      <c r="J101" s="57"/>
    </row>
    <row r="102" ht="13.4" customHeight="1">
      <c r="A102" t="s" s="50">
        <v>94</v>
      </c>
      <c r="B102" s="52">
        <v>4</v>
      </c>
      <c r="C102" s="4"/>
      <c r="D102" t="s" s="53">
        <v>93</v>
      </c>
      <c r="E102" s="51">
        <v>20</v>
      </c>
      <c r="F102" s="59">
        <f>B102-E102</f>
        <v>-16</v>
      </c>
      <c r="G102" s="55"/>
      <c r="H102" s="84"/>
      <c r="I102" s="56"/>
      <c r="J102" s="57"/>
    </row>
    <row r="103" ht="13.4" customHeight="1">
      <c r="A103" t="s" s="50">
        <v>95</v>
      </c>
      <c r="B103" s="52">
        <v>1</v>
      </c>
      <c r="C103" s="4"/>
      <c r="D103" t="s" s="53">
        <v>32</v>
      </c>
      <c r="E103" s="51">
        <v>3</v>
      </c>
      <c r="F103" s="59">
        <f>B103-E103</f>
        <v>-2</v>
      </c>
      <c r="G103" s="55"/>
      <c r="H103" s="84"/>
      <c r="I103" s="56"/>
      <c r="J103" s="57"/>
    </row>
    <row r="104" ht="13.4" customHeight="1">
      <c r="A104" t="s" s="50">
        <v>96</v>
      </c>
      <c r="B104" s="84"/>
      <c r="C104" s="4"/>
      <c r="D104" t="s" s="53">
        <v>32</v>
      </c>
      <c r="E104" s="51">
        <v>3</v>
      </c>
      <c r="F104" s="59">
        <f>B104-E104</f>
        <v>-3</v>
      </c>
      <c r="G104" s="55"/>
      <c r="H104" s="84"/>
      <c r="I104" s="56"/>
      <c r="J104" s="57"/>
    </row>
    <row r="105" ht="13.4" customHeight="1">
      <c r="A105" t="s" s="50">
        <v>97</v>
      </c>
      <c r="B105" s="52">
        <v>4</v>
      </c>
      <c r="C105" s="4"/>
      <c r="D105" t="s" s="53">
        <v>32</v>
      </c>
      <c r="E105" s="51">
        <v>3</v>
      </c>
      <c r="F105" s="59">
        <f>B105-E105</f>
        <v>1</v>
      </c>
      <c r="G105" s="55"/>
      <c r="H105" s="84"/>
      <c r="I105" s="56"/>
      <c r="J105" s="57"/>
    </row>
    <row r="106" ht="13.4" customHeight="1">
      <c r="A106" t="s" s="50">
        <v>98</v>
      </c>
      <c r="B106" s="52">
        <v>2</v>
      </c>
      <c r="C106" s="4"/>
      <c r="D106" t="s" s="53">
        <v>32</v>
      </c>
      <c r="E106" s="51">
        <v>3</v>
      </c>
      <c r="F106" s="59">
        <f>B106-E106</f>
        <v>-1</v>
      </c>
      <c r="G106" s="55"/>
      <c r="H106" s="84"/>
      <c r="I106" s="56"/>
      <c r="J106" s="61"/>
    </row>
    <row r="107" ht="13.4" customHeight="1">
      <c r="A107" t="s" s="50">
        <v>99</v>
      </c>
      <c r="B107" s="52">
        <v>4</v>
      </c>
      <c r="C107" s="4"/>
      <c r="D107" t="s" s="53">
        <v>32</v>
      </c>
      <c r="E107" s="51">
        <v>3</v>
      </c>
      <c r="F107" s="59">
        <f>B107-E107</f>
        <v>1</v>
      </c>
      <c r="G107" s="55"/>
      <c r="H107" s="84"/>
      <c r="I107" s="56"/>
      <c r="J107" s="61"/>
    </row>
    <row r="108" ht="13.4" customHeight="1">
      <c r="A108" t="s" s="50">
        <v>100</v>
      </c>
      <c r="B108" s="52">
        <v>2</v>
      </c>
      <c r="C108" s="4"/>
      <c r="D108" t="s" s="53">
        <v>32</v>
      </c>
      <c r="E108" s="51">
        <v>3</v>
      </c>
      <c r="F108" s="59">
        <f>B108-E108</f>
        <v>-1</v>
      </c>
      <c r="G108" s="55"/>
      <c r="H108" s="84"/>
      <c r="I108" s="56"/>
      <c r="J108" s="57"/>
    </row>
    <row r="109" ht="13.4" customHeight="1">
      <c r="A109" t="s" s="50">
        <v>101</v>
      </c>
      <c r="B109" s="4"/>
      <c r="C109" s="4"/>
      <c r="D109" t="s" s="53">
        <v>93</v>
      </c>
      <c r="E109" s="51">
        <v>25</v>
      </c>
      <c r="F109" s="59">
        <f>B109-E109</f>
        <v>-25</v>
      </c>
      <c r="G109" s="7"/>
      <c r="H109" s="4"/>
      <c r="I109" s="35"/>
      <c r="J109" s="36"/>
    </row>
    <row r="110" ht="13.4" customHeight="1">
      <c r="A110" t="s" s="50">
        <v>102</v>
      </c>
      <c r="B110" s="52">
        <v>4</v>
      </c>
      <c r="C110" s="4"/>
      <c r="D110" t="s" s="53">
        <v>93</v>
      </c>
      <c r="E110" s="51">
        <v>25</v>
      </c>
      <c r="F110" s="59">
        <f>B110-E110</f>
        <v>-21</v>
      </c>
      <c r="G110" s="55"/>
      <c r="H110" s="84"/>
      <c r="I110" s="56"/>
      <c r="J110" s="57"/>
    </row>
    <row r="111" ht="13.4" customHeight="1">
      <c r="A111" t="s" s="50">
        <v>103</v>
      </c>
      <c r="B111" s="52">
        <v>12</v>
      </c>
      <c r="C111" s="4"/>
      <c r="D111" t="s" s="53">
        <v>93</v>
      </c>
      <c r="E111" s="51">
        <v>25</v>
      </c>
      <c r="F111" s="59">
        <f>B111-E111</f>
        <v>-13</v>
      </c>
      <c r="G111" s="55"/>
      <c r="H111" s="84"/>
      <c r="I111" s="56"/>
      <c r="J111" s="57"/>
    </row>
    <row r="112" ht="14" customHeight="1">
      <c r="A112" s="62"/>
      <c r="B112" s="63"/>
      <c r="C112" s="64"/>
      <c r="D112" s="91"/>
      <c r="E112" s="66"/>
      <c r="F112" s="67"/>
      <c r="G112" s="68"/>
      <c r="H112" s="64"/>
      <c r="I112" s="69"/>
      <c r="J112" s="92"/>
    </row>
  </sheetData>
  <mergeCells count="27">
    <mergeCell ref="B12:C12"/>
    <mergeCell ref="B35:C35"/>
    <mergeCell ref="B45:C45"/>
    <mergeCell ref="B55:C55"/>
    <mergeCell ref="B63:C63"/>
    <mergeCell ref="B75:C75"/>
    <mergeCell ref="B82:C8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E2:H2"/>
  </mergeCells>
  <pageMargins left="0.25" right="0.25" top="0.5" bottom="0.5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116"/>
  <sheetViews>
    <sheetView workbookViewId="0" showGridLines="0" defaultGridColor="1"/>
  </sheetViews>
  <sheetFormatPr defaultColWidth="16.3333" defaultRowHeight="19.9" customHeight="1" outlineLevelRow="0" outlineLevelCol="0"/>
  <cols>
    <col min="1" max="1" width="21.9609" style="93" customWidth="1"/>
    <col min="2" max="5" width="16.3516" style="93" customWidth="1"/>
    <col min="6" max="16384" width="16.3516" style="93" customWidth="1"/>
  </cols>
  <sheetData>
    <row r="1" ht="32.5" customHeight="1">
      <c r="A1" t="s" s="94">
        <v>104</v>
      </c>
      <c r="B1" s="94"/>
      <c r="C1" s="94"/>
      <c r="D1" s="94"/>
      <c r="E1" s="94"/>
    </row>
    <row r="2" ht="19.7" customHeight="1">
      <c r="A2" t="s" s="95">
        <v>105</v>
      </c>
      <c r="B2" s="96"/>
      <c r="C2" s="96"/>
      <c r="D2" s="96"/>
      <c r="E2" s="96"/>
    </row>
    <row r="3" ht="20.05" customHeight="1">
      <c r="A3" t="s" s="97">
        <v>106</v>
      </c>
      <c r="B3" t="s" s="98">
        <v>107</v>
      </c>
      <c r="C3" t="s" s="98">
        <v>108</v>
      </c>
      <c r="D3" t="s" s="98">
        <v>109</v>
      </c>
      <c r="E3" t="s" s="98">
        <v>110</v>
      </c>
    </row>
    <row r="4" ht="20.25" customHeight="1">
      <c r="A4" t="s" s="99">
        <v>111</v>
      </c>
      <c r="B4" s="100"/>
      <c r="C4" s="101"/>
      <c r="D4" s="101"/>
      <c r="E4" s="101"/>
    </row>
    <row r="5" ht="20.05" customHeight="1">
      <c r="A5" t="s" s="102">
        <v>112</v>
      </c>
      <c r="B5" s="103"/>
      <c r="C5" s="104">
        <v>12</v>
      </c>
      <c r="D5" s="104">
        <v>5</v>
      </c>
      <c r="E5" s="104">
        <f>D5-C5</f>
        <v>-7</v>
      </c>
    </row>
    <row r="6" ht="20.05" customHeight="1">
      <c r="A6" t="s" s="102">
        <v>113</v>
      </c>
      <c r="B6" s="103"/>
      <c r="C6" s="104">
        <v>5</v>
      </c>
      <c r="D6" s="104">
        <v>2</v>
      </c>
      <c r="E6" s="104">
        <f>D6-C6</f>
        <v>-3</v>
      </c>
    </row>
    <row r="7" ht="20.05" customHeight="1">
      <c r="A7" t="s" s="102">
        <v>114</v>
      </c>
      <c r="B7" s="103"/>
      <c r="C7" s="105"/>
      <c r="D7" s="105"/>
      <c r="E7" s="104">
        <f>D7-C7</f>
        <v>0</v>
      </c>
    </row>
    <row r="8" ht="20.05" customHeight="1">
      <c r="A8" t="s" s="102">
        <v>115</v>
      </c>
      <c r="B8" s="103"/>
      <c r="C8" s="105"/>
      <c r="D8" s="105"/>
      <c r="E8" s="104">
        <f>D8-C8</f>
        <v>0</v>
      </c>
    </row>
    <row r="9" ht="20.05" customHeight="1">
      <c r="A9" s="106"/>
      <c r="B9" s="103"/>
      <c r="C9" s="105"/>
      <c r="D9" s="105"/>
      <c r="E9" s="105"/>
    </row>
    <row r="10" ht="20.05" customHeight="1">
      <c r="A10" t="s" s="107">
        <v>116</v>
      </c>
      <c r="B10" s="103"/>
      <c r="C10" s="105"/>
      <c r="D10" s="105"/>
      <c r="E10" s="105"/>
    </row>
    <row r="11" ht="20.05" customHeight="1">
      <c r="A11" t="s" s="102">
        <v>117</v>
      </c>
      <c r="B11" s="103"/>
      <c r="C11" s="105"/>
      <c r="D11" s="105"/>
      <c r="E11" s="104">
        <f>D11-C11</f>
        <v>0</v>
      </c>
    </row>
    <row r="12" ht="20.05" customHeight="1">
      <c r="A12" t="s" s="102">
        <v>118</v>
      </c>
      <c r="B12" s="103"/>
      <c r="C12" s="105"/>
      <c r="D12" s="105"/>
      <c r="E12" s="104">
        <f>D12-C12</f>
        <v>0</v>
      </c>
    </row>
    <row r="13" ht="20.05" customHeight="1">
      <c r="A13" t="s" s="102">
        <v>119</v>
      </c>
      <c r="B13" s="103"/>
      <c r="C13" s="105"/>
      <c r="D13" s="105"/>
      <c r="E13" s="104">
        <f>D13-C13</f>
        <v>0</v>
      </c>
    </row>
    <row r="14" ht="20.05" customHeight="1">
      <c r="A14" s="106"/>
      <c r="B14" s="103"/>
      <c r="C14" s="105"/>
      <c r="D14" s="105"/>
      <c r="E14" s="105"/>
    </row>
    <row r="15" ht="20.05" customHeight="1">
      <c r="A15" t="s" s="107">
        <v>120</v>
      </c>
      <c r="B15" s="103"/>
      <c r="C15" s="105"/>
      <c r="D15" s="105"/>
      <c r="E15" s="105"/>
    </row>
    <row r="16" ht="20.05" customHeight="1">
      <c r="A16" t="s" s="102">
        <v>121</v>
      </c>
      <c r="B16" s="103"/>
      <c r="C16" s="105"/>
      <c r="D16" s="105"/>
      <c r="E16" s="104">
        <f>D16-C16</f>
        <v>0</v>
      </c>
    </row>
    <row r="17" ht="20.05" customHeight="1">
      <c r="A17" t="s" s="102">
        <v>122</v>
      </c>
      <c r="B17" s="103"/>
      <c r="C17" s="105"/>
      <c r="D17" s="105"/>
      <c r="E17" s="104">
        <f>D17-C17</f>
        <v>0</v>
      </c>
    </row>
    <row r="18" ht="20.05" customHeight="1">
      <c r="A18" t="s" s="102">
        <v>85</v>
      </c>
      <c r="B18" s="103"/>
      <c r="C18" s="105"/>
      <c r="D18" s="105"/>
      <c r="E18" s="104">
        <f>D18-C18</f>
        <v>0</v>
      </c>
    </row>
    <row r="19" ht="20.05" customHeight="1">
      <c r="A19" s="108"/>
      <c r="B19" s="103"/>
      <c r="C19" s="105"/>
      <c r="D19" s="105"/>
      <c r="E19" s="104">
        <f>D19-C19</f>
        <v>0</v>
      </c>
    </row>
    <row r="20" ht="20.05" customHeight="1">
      <c r="A20" t="s" s="107">
        <v>123</v>
      </c>
      <c r="B20" s="103"/>
      <c r="C20" s="105"/>
      <c r="D20" s="105"/>
      <c r="E20" s="105"/>
    </row>
    <row r="21" ht="20.05" customHeight="1">
      <c r="A21" t="s" s="102">
        <v>124</v>
      </c>
      <c r="B21" s="103"/>
      <c r="C21" s="105"/>
      <c r="D21" s="105"/>
      <c r="E21" s="104">
        <f>D21-C21</f>
        <v>0</v>
      </c>
    </row>
    <row r="22" ht="20.05" customHeight="1">
      <c r="A22" t="s" s="102">
        <v>125</v>
      </c>
      <c r="B22" s="103"/>
      <c r="C22" s="105"/>
      <c r="D22" s="105"/>
      <c r="E22" s="104">
        <f>D22-C22</f>
        <v>0</v>
      </c>
    </row>
    <row r="23" ht="20.05" customHeight="1">
      <c r="A23" t="s" s="102">
        <v>126</v>
      </c>
      <c r="B23" s="103"/>
      <c r="C23" s="105"/>
      <c r="D23" s="105"/>
      <c r="E23" s="104">
        <f>D23-C23</f>
        <v>0</v>
      </c>
    </row>
    <row r="24" ht="20.05" customHeight="1">
      <c r="A24" s="106"/>
      <c r="B24" s="103"/>
      <c r="C24" s="105"/>
      <c r="D24" s="105"/>
      <c r="E24" s="105"/>
    </row>
    <row r="25" ht="20.05" customHeight="1">
      <c r="A25" t="s" s="107">
        <v>127</v>
      </c>
      <c r="B25" s="103"/>
      <c r="C25" s="105"/>
      <c r="D25" s="105"/>
      <c r="E25" s="105"/>
    </row>
    <row r="26" ht="20.05" customHeight="1">
      <c r="A26" t="s" s="102">
        <v>128</v>
      </c>
      <c r="B26" s="103"/>
      <c r="C26" s="105"/>
      <c r="D26" s="105"/>
      <c r="E26" s="104">
        <f>D26-C26</f>
        <v>0</v>
      </c>
    </row>
    <row r="27" ht="20.05" customHeight="1">
      <c r="A27" t="s" s="102">
        <v>129</v>
      </c>
      <c r="B27" s="103"/>
      <c r="C27" s="105"/>
      <c r="D27" s="105"/>
      <c r="E27" s="104">
        <f>D27-C27</f>
        <v>0</v>
      </c>
    </row>
    <row r="28" ht="20.05" customHeight="1">
      <c r="A28" t="s" s="102">
        <v>130</v>
      </c>
      <c r="B28" s="103"/>
      <c r="C28" s="105"/>
      <c r="D28" s="105"/>
      <c r="E28" s="104">
        <f>D28-C28</f>
        <v>0</v>
      </c>
    </row>
    <row r="29" ht="20.05" customHeight="1">
      <c r="A29" t="s" s="102">
        <v>131</v>
      </c>
      <c r="B29" s="103"/>
      <c r="C29" s="105"/>
      <c r="D29" s="105"/>
      <c r="E29" s="104">
        <f>D29-C29</f>
        <v>0</v>
      </c>
    </row>
    <row r="30" ht="20.05" customHeight="1">
      <c r="A30" t="s" s="102">
        <v>132</v>
      </c>
      <c r="B30" s="103"/>
      <c r="C30" s="105"/>
      <c r="D30" s="105"/>
      <c r="E30" s="104">
        <f>D30-C30</f>
        <v>0</v>
      </c>
    </row>
    <row r="31" ht="20.05" customHeight="1">
      <c r="A31" t="s" s="102">
        <v>133</v>
      </c>
      <c r="B31" s="103"/>
      <c r="C31" s="105"/>
      <c r="D31" s="105"/>
      <c r="E31" s="104">
        <f>D31-C31</f>
        <v>0</v>
      </c>
    </row>
    <row r="32" ht="20.05" customHeight="1">
      <c r="A32" t="s" s="102">
        <v>134</v>
      </c>
      <c r="B32" s="103"/>
      <c r="C32" s="105"/>
      <c r="D32" s="105"/>
      <c r="E32" s="104">
        <f>D32-C32</f>
        <v>0</v>
      </c>
    </row>
    <row r="33" ht="20.05" customHeight="1">
      <c r="A33" t="s" s="102">
        <v>135</v>
      </c>
      <c r="B33" s="103"/>
      <c r="C33" s="105"/>
      <c r="D33" s="105"/>
      <c r="E33" s="104">
        <f>D33-C33</f>
        <v>0</v>
      </c>
    </row>
    <row r="34" ht="20.05" customHeight="1">
      <c r="A34" s="106"/>
      <c r="B34" s="103"/>
      <c r="C34" s="105"/>
      <c r="D34" s="105"/>
      <c r="E34" s="105"/>
    </row>
    <row r="35" ht="20.05" customHeight="1">
      <c r="A35" t="s" s="107">
        <v>136</v>
      </c>
      <c r="B35" s="103"/>
      <c r="C35" s="105"/>
      <c r="D35" s="105"/>
      <c r="E35" s="105"/>
    </row>
    <row r="36" ht="20.05" customHeight="1">
      <c r="A36" t="s" s="102">
        <v>137</v>
      </c>
      <c r="B36" s="103"/>
      <c r="C36" s="105"/>
      <c r="D36" s="105"/>
      <c r="E36" s="105"/>
    </row>
    <row r="37" ht="20.05" customHeight="1">
      <c r="A37" t="s" s="102">
        <v>138</v>
      </c>
      <c r="B37" s="103"/>
      <c r="C37" s="105"/>
      <c r="D37" s="105"/>
      <c r="E37" s="105"/>
    </row>
    <row r="38" ht="20.05" customHeight="1">
      <c r="A38" t="s" s="102">
        <v>139</v>
      </c>
      <c r="B38" s="103"/>
      <c r="C38" s="105"/>
      <c r="D38" s="105"/>
      <c r="E38" s="105"/>
    </row>
    <row r="39" ht="20.05" customHeight="1">
      <c r="A39" t="s" s="102">
        <v>140</v>
      </c>
      <c r="B39" s="103"/>
      <c r="C39" s="105"/>
      <c r="D39" s="105"/>
      <c r="E39" s="105"/>
    </row>
    <row r="40" ht="20.05" customHeight="1">
      <c r="A40" t="s" s="102">
        <v>141</v>
      </c>
      <c r="B40" s="103"/>
      <c r="C40" s="105"/>
      <c r="D40" s="105"/>
      <c r="E40" s="105"/>
    </row>
    <row r="41" ht="20.05" customHeight="1">
      <c r="A41" t="s" s="102">
        <v>142</v>
      </c>
      <c r="B41" s="103"/>
      <c r="C41" s="105"/>
      <c r="D41" s="105"/>
      <c r="E41" s="105"/>
    </row>
    <row r="42" ht="20.05" customHeight="1">
      <c r="A42" t="s" s="102">
        <v>143</v>
      </c>
      <c r="B42" s="103"/>
      <c r="C42" s="105"/>
      <c r="D42" s="105"/>
      <c r="E42" s="105"/>
    </row>
    <row r="43" ht="20.05" customHeight="1">
      <c r="A43" s="106"/>
      <c r="B43" s="103"/>
      <c r="C43" s="105"/>
      <c r="D43" s="105"/>
      <c r="E43" s="105"/>
    </row>
    <row r="44" ht="20.05" customHeight="1">
      <c r="A44" t="s" s="107">
        <v>144</v>
      </c>
      <c r="B44" s="103"/>
      <c r="C44" s="105"/>
      <c r="D44" s="105"/>
      <c r="E44" s="105"/>
    </row>
    <row r="45" ht="20.05" customHeight="1">
      <c r="A45" t="s" s="102">
        <v>145</v>
      </c>
      <c r="B45" s="103"/>
      <c r="C45" s="105"/>
      <c r="D45" s="105"/>
      <c r="E45" s="104">
        <f>D45-C45</f>
        <v>0</v>
      </c>
    </row>
    <row r="46" ht="20.05" customHeight="1">
      <c r="A46" t="s" s="102">
        <v>146</v>
      </c>
      <c r="B46" s="103"/>
      <c r="C46" s="105"/>
      <c r="D46" s="105"/>
      <c r="E46" s="104">
        <f>D46-C46</f>
        <v>0</v>
      </c>
    </row>
    <row r="47" ht="20.05" customHeight="1">
      <c r="A47" t="s" s="102">
        <v>147</v>
      </c>
      <c r="B47" s="103"/>
      <c r="C47" s="105"/>
      <c r="D47" s="105"/>
      <c r="E47" s="104">
        <f>D47-C47</f>
        <v>0</v>
      </c>
    </row>
    <row r="48" ht="32.05" customHeight="1">
      <c r="A48" t="s" s="102">
        <v>148</v>
      </c>
      <c r="B48" s="103"/>
      <c r="C48" s="105"/>
      <c r="D48" s="105"/>
      <c r="E48" s="105"/>
    </row>
    <row r="49" ht="20.05" customHeight="1">
      <c r="A49" t="s" s="102">
        <v>149</v>
      </c>
      <c r="B49" s="103"/>
      <c r="C49" s="105"/>
      <c r="D49" s="105"/>
      <c r="E49" s="105"/>
    </row>
    <row r="50" ht="20.05" customHeight="1">
      <c r="A50" t="s" s="102">
        <v>150</v>
      </c>
      <c r="B50" s="103"/>
      <c r="C50" s="105"/>
      <c r="D50" s="105"/>
      <c r="E50" s="105"/>
    </row>
    <row r="51" ht="20.05" customHeight="1">
      <c r="A51" s="106"/>
      <c r="B51" s="103"/>
      <c r="C51" s="105"/>
      <c r="D51" s="105"/>
      <c r="E51" s="105"/>
    </row>
    <row r="52" ht="20.05" customHeight="1">
      <c r="A52" t="s" s="107">
        <v>151</v>
      </c>
      <c r="B52" s="103"/>
      <c r="C52" s="105"/>
      <c r="D52" s="105"/>
      <c r="E52" s="105"/>
    </row>
    <row r="53" ht="20.05" customHeight="1">
      <c r="A53" t="s" s="102">
        <v>152</v>
      </c>
      <c r="B53" s="103"/>
      <c r="C53" s="105"/>
      <c r="D53" s="105"/>
      <c r="E53" s="104">
        <f>D53-C53</f>
        <v>0</v>
      </c>
    </row>
    <row r="54" ht="20.05" customHeight="1">
      <c r="A54" t="s" s="102">
        <v>153</v>
      </c>
      <c r="B54" s="103"/>
      <c r="C54" s="105"/>
      <c r="D54" s="105"/>
      <c r="E54" s="104">
        <f>D54-C54</f>
        <v>0</v>
      </c>
    </row>
    <row r="55" ht="20.05" customHeight="1">
      <c r="A55" t="s" s="102">
        <v>154</v>
      </c>
      <c r="B55" s="103"/>
      <c r="C55" s="105"/>
      <c r="D55" s="105"/>
      <c r="E55" s="104">
        <f>D55-C55</f>
        <v>0</v>
      </c>
    </row>
    <row r="56" ht="20.05" customHeight="1">
      <c r="A56" t="s" s="102">
        <v>155</v>
      </c>
      <c r="B56" s="103"/>
      <c r="C56" s="105"/>
      <c r="D56" s="105"/>
      <c r="E56" s="104">
        <f>D56-C56</f>
        <v>0</v>
      </c>
    </row>
    <row r="57" ht="20.05" customHeight="1">
      <c r="A57" t="s" s="102">
        <v>156</v>
      </c>
      <c r="B57" s="103"/>
      <c r="C57" s="105"/>
      <c r="D57" s="105"/>
      <c r="E57" s="104">
        <f>D57-C57</f>
        <v>0</v>
      </c>
    </row>
    <row r="58" ht="20.05" customHeight="1">
      <c r="A58" t="s" s="102">
        <v>157</v>
      </c>
      <c r="B58" s="103"/>
      <c r="C58" s="105"/>
      <c r="D58" s="105"/>
      <c r="E58" s="104">
        <f>D58-C58</f>
        <v>0</v>
      </c>
    </row>
    <row r="59" ht="20.05" customHeight="1">
      <c r="A59" t="s" s="102">
        <v>158</v>
      </c>
      <c r="B59" s="103"/>
      <c r="C59" s="105"/>
      <c r="D59" s="105"/>
      <c r="E59" s="104">
        <f>D59-C59</f>
        <v>0</v>
      </c>
    </row>
    <row r="60" ht="20.05" customHeight="1">
      <c r="A60" t="s" s="102">
        <v>159</v>
      </c>
      <c r="B60" s="103"/>
      <c r="C60" s="105"/>
      <c r="D60" s="105"/>
      <c r="E60" s="104">
        <f>D60-C60</f>
        <v>0</v>
      </c>
    </row>
    <row r="61" ht="20.05" customHeight="1">
      <c r="A61" t="s" s="102">
        <v>160</v>
      </c>
      <c r="B61" s="103"/>
      <c r="C61" s="105"/>
      <c r="D61" s="105"/>
      <c r="E61" s="104">
        <f>D61-C61</f>
        <v>0</v>
      </c>
    </row>
    <row r="62" ht="20.05" customHeight="1">
      <c r="A62" t="s" s="102">
        <v>161</v>
      </c>
      <c r="B62" s="103"/>
      <c r="C62" s="105"/>
      <c r="D62" s="105"/>
      <c r="E62" s="104">
        <f>D62-C62</f>
        <v>0</v>
      </c>
    </row>
    <row r="63" ht="20.05" customHeight="1">
      <c r="A63" t="s" s="102">
        <v>162</v>
      </c>
      <c r="B63" s="103"/>
      <c r="C63" s="105"/>
      <c r="D63" s="105"/>
      <c r="E63" s="104">
        <f>D63-C63</f>
        <v>0</v>
      </c>
    </row>
    <row r="64" ht="20.05" customHeight="1">
      <c r="A64" t="s" s="102">
        <v>163</v>
      </c>
      <c r="B64" s="103"/>
      <c r="C64" s="105"/>
      <c r="D64" s="105"/>
      <c r="E64" s="104">
        <f>D64-C64</f>
        <v>0</v>
      </c>
    </row>
    <row r="65" ht="20.05" customHeight="1">
      <c r="A65" t="s" s="102">
        <v>164</v>
      </c>
      <c r="B65" s="103"/>
      <c r="C65" s="105"/>
      <c r="D65" s="105"/>
      <c r="E65" s="104">
        <f>D65-C65</f>
        <v>0</v>
      </c>
    </row>
    <row r="66" ht="20.05" customHeight="1">
      <c r="A66" t="s" s="102">
        <v>165</v>
      </c>
      <c r="B66" s="103"/>
      <c r="C66" s="105"/>
      <c r="D66" s="105"/>
      <c r="E66" s="104">
        <f>D66-C66</f>
        <v>0</v>
      </c>
    </row>
    <row r="67" ht="20.05" customHeight="1">
      <c r="A67" t="s" s="102">
        <v>166</v>
      </c>
      <c r="B67" s="103"/>
      <c r="C67" s="105"/>
      <c r="D67" s="105"/>
      <c r="E67" s="104">
        <f>D67-C67</f>
        <v>0</v>
      </c>
    </row>
    <row r="68" ht="20.05" customHeight="1">
      <c r="A68" t="s" s="102">
        <v>167</v>
      </c>
      <c r="B68" s="103"/>
      <c r="C68" s="105"/>
      <c r="D68" s="105"/>
      <c r="E68" s="104">
        <f>D68-C68</f>
        <v>0</v>
      </c>
    </row>
    <row r="69" ht="20.05" customHeight="1">
      <c r="A69" t="s" s="102">
        <v>168</v>
      </c>
      <c r="B69" s="103"/>
      <c r="C69" s="105"/>
      <c r="D69" s="105"/>
      <c r="E69" s="104">
        <f>D69-C69</f>
        <v>0</v>
      </c>
    </row>
    <row r="70" ht="20.05" customHeight="1">
      <c r="A70" t="s" s="102">
        <v>169</v>
      </c>
      <c r="B70" s="103"/>
      <c r="C70" s="105"/>
      <c r="D70" s="105"/>
      <c r="E70" s="104">
        <f>D70-C70</f>
        <v>0</v>
      </c>
    </row>
    <row r="71" ht="20.05" customHeight="1">
      <c r="A71" t="s" s="102">
        <v>170</v>
      </c>
      <c r="B71" s="103"/>
      <c r="C71" s="105"/>
      <c r="D71" s="105"/>
      <c r="E71" s="104">
        <f>D71-C71</f>
        <v>0</v>
      </c>
    </row>
    <row r="72" ht="20.05" customHeight="1">
      <c r="A72" t="s" s="102">
        <v>171</v>
      </c>
      <c r="B72" s="103"/>
      <c r="C72" s="105"/>
      <c r="D72" s="105"/>
      <c r="E72" s="104">
        <f>D72-C72</f>
        <v>0</v>
      </c>
    </row>
    <row r="73" ht="20.05" customHeight="1">
      <c r="A73" t="s" s="102">
        <v>172</v>
      </c>
      <c r="B73" s="103"/>
      <c r="C73" s="105"/>
      <c r="D73" s="105"/>
      <c r="E73" s="104">
        <f>D73-C73</f>
        <v>0</v>
      </c>
    </row>
    <row r="74" ht="20.05" customHeight="1">
      <c r="A74" t="s" s="102">
        <v>173</v>
      </c>
      <c r="B74" s="103"/>
      <c r="C74" s="105"/>
      <c r="D74" s="105"/>
      <c r="E74" s="104">
        <f>D74-C74</f>
        <v>0</v>
      </c>
    </row>
    <row r="75" ht="20.05" customHeight="1">
      <c r="A75" s="106"/>
      <c r="B75" s="103"/>
      <c r="C75" s="105"/>
      <c r="D75" s="105"/>
      <c r="E75" s="104">
        <f>D75-C75</f>
        <v>0</v>
      </c>
    </row>
    <row r="76" ht="20.05" customHeight="1">
      <c r="A76" t="s" s="107">
        <v>174</v>
      </c>
      <c r="B76" s="103"/>
      <c r="C76" s="105"/>
      <c r="D76" s="105"/>
      <c r="E76" s="105"/>
    </row>
    <row r="77" ht="20.05" customHeight="1">
      <c r="A77" t="s" s="102">
        <v>137</v>
      </c>
      <c r="B77" s="103"/>
      <c r="C77" s="105"/>
      <c r="D77" s="105"/>
      <c r="E77" s="104">
        <f>D77-C77</f>
        <v>0</v>
      </c>
    </row>
    <row r="78" ht="20.05" customHeight="1">
      <c r="A78" t="s" s="102">
        <v>138</v>
      </c>
      <c r="B78" s="103"/>
      <c r="C78" s="105"/>
      <c r="D78" s="105"/>
      <c r="E78" s="104">
        <f>D78-C78</f>
        <v>0</v>
      </c>
    </row>
    <row r="79" ht="20.05" customHeight="1">
      <c r="A79" t="s" s="102">
        <v>175</v>
      </c>
      <c r="B79" s="103"/>
      <c r="C79" s="105"/>
      <c r="D79" s="105"/>
      <c r="E79" s="104">
        <f>D79-C79</f>
        <v>0</v>
      </c>
    </row>
    <row r="80" ht="20.05" customHeight="1">
      <c r="A80" t="s" s="102">
        <v>164</v>
      </c>
      <c r="B80" s="103"/>
      <c r="C80" s="105"/>
      <c r="D80" s="105"/>
      <c r="E80" s="104">
        <f>D80-C80</f>
        <v>0</v>
      </c>
    </row>
    <row r="81" ht="20.05" customHeight="1">
      <c r="A81" t="s" s="102">
        <v>165</v>
      </c>
      <c r="B81" s="103"/>
      <c r="C81" s="105"/>
      <c r="D81" s="105"/>
      <c r="E81" s="104">
        <f>D81-C81</f>
        <v>0</v>
      </c>
    </row>
    <row r="82" ht="20.05" customHeight="1">
      <c r="A82" t="s" s="102">
        <v>176</v>
      </c>
      <c r="B82" s="103"/>
      <c r="C82" s="105"/>
      <c r="D82" s="105"/>
      <c r="E82" s="104">
        <f>D82-C82</f>
        <v>0</v>
      </c>
    </row>
    <row r="83" ht="20.05" customHeight="1">
      <c r="A83" t="s" s="102">
        <v>177</v>
      </c>
      <c r="B83" s="103"/>
      <c r="C83" s="105"/>
      <c r="D83" s="105"/>
      <c r="E83" s="104">
        <f>D83-C83</f>
        <v>0</v>
      </c>
    </row>
    <row r="84" ht="20.05" customHeight="1">
      <c r="A84" s="108"/>
      <c r="B84" s="103"/>
      <c r="C84" s="105"/>
      <c r="D84" s="105"/>
      <c r="E84" s="104">
        <f>D84-C84</f>
        <v>0</v>
      </c>
    </row>
    <row r="85" ht="20.05" customHeight="1">
      <c r="A85" t="s" s="107">
        <v>178</v>
      </c>
      <c r="B85" s="103"/>
      <c r="C85" s="105"/>
      <c r="D85" s="105"/>
      <c r="E85" s="104">
        <f>D85-C85</f>
        <v>0</v>
      </c>
    </row>
    <row r="86" ht="20.05" customHeight="1">
      <c r="A86" t="s" s="102">
        <v>179</v>
      </c>
      <c r="B86" s="103"/>
      <c r="C86" s="105"/>
      <c r="D86" s="105"/>
      <c r="E86" s="104">
        <f>D86-C86</f>
        <v>0</v>
      </c>
    </row>
    <row r="87" ht="20.05" customHeight="1">
      <c r="A87" t="s" s="102">
        <v>180</v>
      </c>
      <c r="B87" s="103"/>
      <c r="C87" s="105"/>
      <c r="D87" s="105"/>
      <c r="E87" s="104">
        <f>D87-C87</f>
        <v>0</v>
      </c>
    </row>
    <row r="88" ht="20.05" customHeight="1">
      <c r="A88" t="s" s="102">
        <v>181</v>
      </c>
      <c r="B88" s="103"/>
      <c r="C88" s="105"/>
      <c r="D88" s="105"/>
      <c r="E88" s="104">
        <f>D88-C88</f>
        <v>0</v>
      </c>
    </row>
    <row r="89" ht="20.05" customHeight="1">
      <c r="A89" s="108"/>
      <c r="B89" s="103"/>
      <c r="C89" s="105"/>
      <c r="D89" s="105"/>
      <c r="E89" s="104">
        <f>D89-C89</f>
        <v>0</v>
      </c>
    </row>
    <row r="90" ht="20.05" customHeight="1">
      <c r="A90" t="s" s="107">
        <v>182</v>
      </c>
      <c r="B90" s="103"/>
      <c r="C90" s="105"/>
      <c r="D90" s="105"/>
      <c r="E90" s="104">
        <f>D90-C90</f>
        <v>0</v>
      </c>
    </row>
    <row r="91" ht="20.05" customHeight="1">
      <c r="A91" t="s" s="102">
        <v>183</v>
      </c>
      <c r="B91" s="103"/>
      <c r="C91" s="105"/>
      <c r="D91" s="105"/>
      <c r="E91" s="104">
        <f>D91-C91</f>
        <v>0</v>
      </c>
    </row>
    <row r="92" ht="20.05" customHeight="1">
      <c r="A92" t="s" s="102">
        <v>184</v>
      </c>
      <c r="B92" s="103"/>
      <c r="C92" s="105"/>
      <c r="D92" s="105"/>
      <c r="E92" s="104">
        <f>D92-C92</f>
        <v>0</v>
      </c>
    </row>
    <row r="93" ht="20.05" customHeight="1">
      <c r="A93" t="s" s="102">
        <v>185</v>
      </c>
      <c r="B93" s="103"/>
      <c r="C93" s="105"/>
      <c r="D93" s="105"/>
      <c r="E93" s="104">
        <f>D93-C93</f>
        <v>0</v>
      </c>
    </row>
    <row r="94" ht="20.05" customHeight="1">
      <c r="A94" t="s" s="102">
        <v>186</v>
      </c>
      <c r="B94" s="103"/>
      <c r="C94" s="105"/>
      <c r="D94" s="105"/>
      <c r="E94" s="104">
        <f>D94-C94</f>
        <v>0</v>
      </c>
    </row>
    <row r="95" ht="20.05" customHeight="1">
      <c r="A95" t="s" s="102">
        <v>187</v>
      </c>
      <c r="B95" s="103"/>
      <c r="C95" s="105"/>
      <c r="D95" s="105"/>
      <c r="E95" s="104">
        <f>D95-C95</f>
        <v>0</v>
      </c>
    </row>
    <row r="96" ht="20.05" customHeight="1">
      <c r="A96" t="s" s="102">
        <v>188</v>
      </c>
      <c r="B96" s="103"/>
      <c r="C96" s="105"/>
      <c r="D96" s="105"/>
      <c r="E96" s="104">
        <f>D96-C96</f>
        <v>0</v>
      </c>
    </row>
    <row r="97" ht="20.05" customHeight="1">
      <c r="A97" t="s" s="102">
        <v>189</v>
      </c>
      <c r="B97" s="103"/>
      <c r="C97" s="105"/>
      <c r="D97" s="105"/>
      <c r="E97" s="104">
        <f>D97-C97</f>
        <v>0</v>
      </c>
    </row>
    <row r="98" ht="20.05" customHeight="1">
      <c r="A98" t="s" s="102">
        <v>190</v>
      </c>
      <c r="B98" s="103"/>
      <c r="C98" s="105"/>
      <c r="D98" s="105"/>
      <c r="E98" s="104">
        <f>D98-C98</f>
        <v>0</v>
      </c>
    </row>
    <row r="99" ht="20.05" customHeight="1">
      <c r="A99" t="s" s="102">
        <v>191</v>
      </c>
      <c r="B99" s="103"/>
      <c r="C99" s="105"/>
      <c r="D99" s="105"/>
      <c r="E99" s="104">
        <f>D99-C99</f>
        <v>0</v>
      </c>
    </row>
    <row r="100" ht="20.05" customHeight="1">
      <c r="A100" t="s" s="102">
        <v>192</v>
      </c>
      <c r="B100" s="103"/>
      <c r="C100" s="105"/>
      <c r="D100" s="105"/>
      <c r="E100" s="104">
        <f>D100-C100</f>
        <v>0</v>
      </c>
    </row>
    <row r="101" ht="20.05" customHeight="1">
      <c r="A101" t="s" s="102">
        <v>193</v>
      </c>
      <c r="B101" s="103"/>
      <c r="C101" s="105"/>
      <c r="D101" s="105"/>
      <c r="E101" s="104">
        <f>D101-C101</f>
        <v>0</v>
      </c>
    </row>
    <row r="102" ht="20.05" customHeight="1">
      <c r="A102" t="s" s="102">
        <v>194</v>
      </c>
      <c r="B102" s="103"/>
      <c r="C102" s="105"/>
      <c r="D102" s="105"/>
      <c r="E102" s="104">
        <f>D102-C102</f>
        <v>0</v>
      </c>
    </row>
    <row r="103" ht="20.05" customHeight="1">
      <c r="A103" t="s" s="102">
        <v>195</v>
      </c>
      <c r="B103" s="103"/>
      <c r="C103" s="105"/>
      <c r="D103" s="105"/>
      <c r="E103" s="104">
        <f>D103-C103</f>
        <v>0</v>
      </c>
    </row>
    <row r="104" ht="20.05" customHeight="1">
      <c r="A104" t="s" s="102">
        <v>196</v>
      </c>
      <c r="B104" s="103"/>
      <c r="C104" s="105"/>
      <c r="D104" s="105"/>
      <c r="E104" s="104">
        <f>D104-C104</f>
        <v>0</v>
      </c>
    </row>
    <row r="105" ht="20.05" customHeight="1">
      <c r="A105" t="s" s="102">
        <v>197</v>
      </c>
      <c r="B105" s="103"/>
      <c r="C105" s="105"/>
      <c r="D105" s="105"/>
      <c r="E105" s="104">
        <f>D105-C105</f>
        <v>0</v>
      </c>
    </row>
    <row r="106" ht="20.05" customHeight="1">
      <c r="A106" t="s" s="102">
        <v>198</v>
      </c>
      <c r="B106" s="103"/>
      <c r="C106" s="105"/>
      <c r="D106" s="105"/>
      <c r="E106" s="104">
        <f>D106-C106</f>
        <v>0</v>
      </c>
    </row>
    <row r="107" ht="20.05" customHeight="1">
      <c r="A107" t="s" s="102">
        <v>199</v>
      </c>
      <c r="B107" s="103"/>
      <c r="C107" s="105"/>
      <c r="D107" s="105"/>
      <c r="E107" s="104">
        <f>D107-C107</f>
        <v>0</v>
      </c>
    </row>
    <row r="108" ht="20.05" customHeight="1">
      <c r="A108" t="s" s="102">
        <v>200</v>
      </c>
      <c r="B108" s="103"/>
      <c r="C108" s="105"/>
      <c r="D108" s="105"/>
      <c r="E108" s="104">
        <f>D108-C108</f>
        <v>0</v>
      </c>
    </row>
    <row r="109" ht="20.05" customHeight="1">
      <c r="A109" t="s" s="102">
        <v>201</v>
      </c>
      <c r="B109" s="103"/>
      <c r="C109" s="105"/>
      <c r="D109" s="105"/>
      <c r="E109" s="104">
        <f>D109-C109</f>
        <v>0</v>
      </c>
    </row>
    <row r="110" ht="20.05" customHeight="1">
      <c r="A110" t="s" s="102">
        <v>202</v>
      </c>
      <c r="B110" s="103"/>
      <c r="C110" s="105"/>
      <c r="D110" s="105"/>
      <c r="E110" s="104">
        <f>D110-C110</f>
        <v>0</v>
      </c>
    </row>
    <row r="111" ht="20.05" customHeight="1">
      <c r="A111" t="s" s="102">
        <v>203</v>
      </c>
      <c r="B111" s="103"/>
      <c r="C111" s="105"/>
      <c r="D111" s="105"/>
      <c r="E111" s="104">
        <f>D111-C111</f>
        <v>0</v>
      </c>
    </row>
    <row r="112" ht="20.05" customHeight="1">
      <c r="A112" t="s" s="102">
        <v>204</v>
      </c>
      <c r="B112" s="103"/>
      <c r="C112" s="105"/>
      <c r="D112" s="105"/>
      <c r="E112" s="104">
        <f>D112-C112</f>
        <v>0</v>
      </c>
    </row>
    <row r="113" ht="20.05" customHeight="1">
      <c r="A113" t="s" s="102">
        <v>205</v>
      </c>
      <c r="B113" s="103"/>
      <c r="C113" s="105"/>
      <c r="D113" s="105"/>
      <c r="E113" s="104">
        <f>D113-C113</f>
        <v>0</v>
      </c>
    </row>
    <row r="114" ht="20.05" customHeight="1">
      <c r="A114" t="s" s="102">
        <v>206</v>
      </c>
      <c r="B114" s="103"/>
      <c r="C114" s="105"/>
      <c r="D114" s="105"/>
      <c r="E114" s="104">
        <f>D114-C114</f>
        <v>0</v>
      </c>
    </row>
    <row r="115" ht="20.05" customHeight="1">
      <c r="A115" t="s" s="102">
        <v>207</v>
      </c>
      <c r="B115" s="103"/>
      <c r="C115" s="105"/>
      <c r="D115" s="105"/>
      <c r="E115" s="104">
        <f>D115-C115</f>
        <v>0</v>
      </c>
    </row>
    <row r="116" ht="20.05" customHeight="1">
      <c r="A116" t="s" s="102">
        <v>208</v>
      </c>
      <c r="B116" s="103"/>
      <c r="C116" s="105"/>
      <c r="D116" s="105"/>
      <c r="E116" s="104">
        <f>D116-C116</f>
        <v>0</v>
      </c>
    </row>
  </sheetData>
  <mergeCells count="2">
    <mergeCell ref="A1:E1"/>
    <mergeCell ref="A2:E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